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alicia/Desktop/"/>
    </mc:Choice>
  </mc:AlternateContent>
  <xr:revisionPtr revIDLastSave="0" documentId="13_ncr:1_{7FC21AFE-2D39-3149-B9FD-46CBEA0DFD2B}" xr6:coauthVersionLast="47" xr6:coauthVersionMax="47" xr10:uidLastSave="{00000000-0000-0000-0000-000000000000}"/>
  <bookViews>
    <workbookView xWindow="0" yWindow="620" windowWidth="28800" windowHeight="15660" tabRatio="776" activeTab="1" xr2:uid="{00000000-000D-0000-FFFF-FFFF00000000}"/>
  </bookViews>
  <sheets>
    <sheet name="Portada" sheetId="1" r:id="rId1"/>
    <sheet name="0.Contexto" sheetId="20" r:id="rId2"/>
    <sheet name="1.PSyDO" sheetId="19" r:id="rId3"/>
    <sheet name="2.Com" sheetId="2" r:id="rId4"/>
    <sheet name="3.CE" sheetId="16" r:id="rId5"/>
    <sheet name="4.CE2" sheetId="17" r:id="rId6"/>
    <sheet name="5.SB" sheetId="4" r:id="rId7"/>
    <sheet name="6.UP" sheetId="5" r:id="rId8"/>
    <sheet name="7.SA" sheetId="18" r:id="rId9"/>
    <sheet name="8.MyR" sheetId="6" r:id="rId10"/>
    <sheet name="9.E1" sheetId="11" r:id="rId11"/>
    <sheet name="10.D" sheetId="8" r:id="rId12"/>
    <sheet name="AUX" sheetId="15" r:id="rId13"/>
  </sheet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7" l="1"/>
  <c r="E3" i="17"/>
  <c r="E4" i="17"/>
  <c r="E5" i="17"/>
  <c r="E6" i="17"/>
  <c r="E7" i="17"/>
  <c r="E8" i="17"/>
  <c r="E9" i="17"/>
  <c r="E10" i="17"/>
  <c r="E11" i="17"/>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C19" i="17"/>
  <c r="E53" i="4"/>
  <c r="E54" i="4"/>
  <c r="E55" i="4"/>
  <c r="E56" i="4"/>
  <c r="E57" i="4"/>
  <c r="E44" i="4"/>
  <c r="E45" i="4"/>
  <c r="E46" i="4"/>
  <c r="E47" i="4"/>
  <c r="E48" i="4"/>
  <c r="E49" i="4"/>
  <c r="E50" i="4"/>
  <c r="E51" i="4"/>
  <c r="E52" i="4"/>
  <c r="E27" i="4"/>
  <c r="E28" i="4"/>
  <c r="E29" i="4"/>
  <c r="E30" i="4"/>
  <c r="E31" i="4"/>
  <c r="E32" i="4"/>
  <c r="E33" i="4"/>
  <c r="E34" i="4"/>
  <c r="E35" i="4"/>
  <c r="E36" i="4"/>
  <c r="E37" i="4"/>
  <c r="E38" i="4"/>
  <c r="E39" i="4"/>
  <c r="E40" i="4"/>
  <c r="E41" i="4"/>
  <c r="E42" i="4"/>
  <c r="E43" i="4"/>
  <c r="E23" i="4"/>
  <c r="E20" i="4"/>
  <c r="E10" i="4"/>
  <c r="E11" i="4"/>
  <c r="E7" i="4"/>
  <c r="E6" i="4"/>
  <c r="A24" i="17" l="1"/>
  <c r="C23" i="17"/>
  <c r="B18" i="17"/>
  <c r="B3" i="17"/>
  <c r="A18" i="17" l="1"/>
  <c r="B4" i="16"/>
  <c r="F4" i="16" s="1"/>
  <c r="G4" i="17" s="1"/>
  <c r="C42" i="17" l="1"/>
  <c r="B42" i="17" s="1"/>
  <c r="C40" i="17"/>
  <c r="B40" i="17" s="1"/>
  <c r="C38" i="17"/>
  <c r="B38" i="17" s="1"/>
  <c r="C36" i="17"/>
  <c r="B36" i="17" s="1"/>
  <c r="C34" i="17"/>
  <c r="B34" i="17" s="1"/>
  <c r="C32" i="17"/>
  <c r="B32" i="17" s="1"/>
  <c r="C30" i="17"/>
  <c r="B30" i="17" s="1"/>
  <c r="C28" i="17"/>
  <c r="B28" i="17" s="1"/>
  <c r="C26" i="17"/>
  <c r="B26" i="17" s="1"/>
  <c r="B23" i="17"/>
  <c r="C22" i="17"/>
  <c r="B22" i="17" s="1"/>
  <c r="C21" i="17"/>
  <c r="B21" i="17" s="1"/>
  <c r="B19" i="17"/>
  <c r="C17" i="17"/>
  <c r="B17" i="17" s="1"/>
  <c r="C16" i="17"/>
  <c r="B16" i="17" s="1"/>
  <c r="C14" i="17"/>
  <c r="B14" i="17" s="1"/>
  <c r="C12" i="17"/>
  <c r="B12" i="17" s="1"/>
  <c r="C11" i="17"/>
  <c r="B11" i="17" s="1"/>
  <c r="C9" i="17"/>
  <c r="B9" i="17" s="1"/>
  <c r="C7" i="17"/>
  <c r="B7" i="17" s="1"/>
  <c r="C5" i="17"/>
  <c r="B5" i="17" s="1"/>
  <c r="A3" i="17"/>
  <c r="A2" i="17"/>
  <c r="A4" i="17"/>
  <c r="A6" i="17"/>
  <c r="A8" i="17"/>
  <c r="A10" i="17"/>
  <c r="A13" i="17"/>
  <c r="A15" i="17"/>
  <c r="A20" i="17"/>
  <c r="A25" i="17"/>
  <c r="A27" i="17"/>
  <c r="A29" i="17"/>
  <c r="A31" i="17"/>
  <c r="A33" i="17"/>
  <c r="A35" i="17"/>
  <c r="A37" i="17"/>
  <c r="A39" i="17"/>
  <c r="A41" i="17"/>
  <c r="B19" i="16"/>
  <c r="F19" i="16" s="1"/>
  <c r="G41" i="17" s="1"/>
  <c r="B18" i="16"/>
  <c r="F18" i="16" s="1"/>
  <c r="G39" i="17" s="1"/>
  <c r="B17" i="16"/>
  <c r="F17" i="16" s="1"/>
  <c r="G37" i="17" s="1"/>
  <c r="B16" i="16"/>
  <c r="F16" i="16" s="1"/>
  <c r="G35" i="17" s="1"/>
  <c r="B15" i="16"/>
  <c r="F15" i="16" s="1"/>
  <c r="G33" i="17" s="1"/>
  <c r="B14" i="16"/>
  <c r="F14" i="16" s="1"/>
  <c r="G31" i="17" s="1"/>
  <c r="B13" i="16"/>
  <c r="F13" i="16" s="1"/>
  <c r="G29" i="17" s="1"/>
  <c r="B12" i="16"/>
  <c r="F12" i="16" s="1"/>
  <c r="G27" i="17" s="1"/>
  <c r="B11" i="16"/>
  <c r="F11" i="16" s="1"/>
  <c r="G25" i="17" s="1"/>
  <c r="B10" i="16"/>
  <c r="F10" i="16" s="1"/>
  <c r="B3" i="16"/>
  <c r="F3" i="16" s="1"/>
  <c r="B5" i="16"/>
  <c r="F5" i="16" s="1"/>
  <c r="G6" i="17" s="1"/>
  <c r="B6" i="16"/>
  <c r="F6" i="16" s="1"/>
  <c r="G8" i="17" s="1"/>
  <c r="B7" i="16"/>
  <c r="F7" i="16" s="1"/>
  <c r="G10" i="17" s="1"/>
  <c r="B8" i="16"/>
  <c r="F8" i="16" s="1"/>
  <c r="G13" i="17" s="1"/>
  <c r="B9" i="16"/>
  <c r="F9" i="16" s="1"/>
  <c r="E3" i="4"/>
  <c r="E4" i="4"/>
  <c r="E5" i="4"/>
  <c r="E8" i="4"/>
  <c r="E9" i="4"/>
  <c r="E12" i="4"/>
  <c r="E13" i="4"/>
  <c r="E14" i="4"/>
  <c r="E15" i="4"/>
  <c r="E16" i="4"/>
  <c r="E17" i="4"/>
  <c r="E18" i="4"/>
  <c r="E19" i="4"/>
  <c r="E21" i="4"/>
  <c r="E22" i="4"/>
  <c r="E24" i="4"/>
  <c r="E25" i="4"/>
  <c r="E26" i="4"/>
  <c r="G15" i="17" l="1"/>
  <c r="G18" i="17"/>
  <c r="G2" i="17"/>
  <c r="G3" i="17"/>
  <c r="G20" i="17"/>
  <c r="G24" i="17"/>
  <c r="A5" i="17"/>
  <c r="G5" i="17"/>
  <c r="A7" i="17"/>
  <c r="G7" i="17"/>
  <c r="A9" i="17"/>
  <c r="G9" i="17"/>
  <c r="A11" i="17"/>
  <c r="G11" i="17"/>
  <c r="A12" i="17"/>
  <c r="G12" i="17"/>
  <c r="A14" i="17"/>
  <c r="G14" i="17"/>
  <c r="G16" i="17"/>
  <c r="A17" i="17"/>
  <c r="G17" i="17"/>
  <c r="A19" i="17"/>
  <c r="G19" i="17"/>
  <c r="A21" i="17"/>
  <c r="G21" i="17"/>
  <c r="A22" i="17"/>
  <c r="G22" i="17"/>
  <c r="A23" i="17"/>
  <c r="G23" i="17"/>
  <c r="A26" i="17"/>
  <c r="G26" i="17"/>
  <c r="A28" i="17"/>
  <c r="G28" i="17"/>
  <c r="A30" i="17"/>
  <c r="G30" i="17"/>
  <c r="A32" i="17"/>
  <c r="G32" i="17"/>
  <c r="A34" i="17"/>
  <c r="G34" i="17"/>
  <c r="A36" i="17"/>
  <c r="G36" i="17"/>
  <c r="A38" i="17"/>
  <c r="G38" i="17"/>
  <c r="A40" i="17"/>
  <c r="G40" i="17"/>
  <c r="A42" i="17"/>
  <c r="G42" i="17"/>
  <c r="A16" i="17"/>
</calcChain>
</file>

<file path=xl/sharedStrings.xml><?xml version="1.0" encoding="utf-8"?>
<sst xmlns="http://schemas.openxmlformats.org/spreadsheetml/2006/main" count="1450" uniqueCount="505">
  <si>
    <t>Índice</t>
  </si>
  <si>
    <t>Contexto</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</si>
  <si>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</si>
  <si>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</si>
  <si>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</si>
  <si>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</si>
  <si>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</si>
  <si>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</si>
  <si>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</si>
  <si>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Centro</t>
  </si>
  <si>
    <t>Los materiales y recursos didácticos que se vayan a utilizar.</t>
  </si>
  <si>
    <t>Departamento</t>
  </si>
  <si>
    <t>Matemáticas</t>
  </si>
  <si>
    <t>Los procedimientos, instrumentos de evaluación y criterios de calificación del aprendizaje del alumnado, así como el procedimiento de actuación en caso de alumnos progreso no adecuado</t>
  </si>
  <si>
    <t>Etapa</t>
  </si>
  <si>
    <t>Primaria</t>
  </si>
  <si>
    <t xml:space="preserve">Las medidas de atención a la diversidad del curso de la etapa correspondiente. </t>
  </si>
  <si>
    <t>Asignatura</t>
  </si>
  <si>
    <t>Curso</t>
  </si>
  <si>
    <t>3º</t>
  </si>
  <si>
    <t>Profesor</t>
  </si>
  <si>
    <t>Fecha</t>
  </si>
  <si>
    <t>Características del centro</t>
  </si>
  <si>
    <t xml:space="preserve">La lengua utilizada es el castellano, aunque en E. Infantil/Primaria, algunas áreas se imparten en inglés, dentro del programa de Bilingüismo. </t>
  </si>
  <si>
    <t>Características del grupo-clase</t>
  </si>
  <si>
    <t>El aula  presenta todos los materiales necesarios para desarrollar los contenidos con garantías de éxito. Además, en el Colegio disponemos de pabellón deportivo, patios, aula de música, sala de informática con un ordenador para cada alumno y biblioteca.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</si>
  <si>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</si>
  <si>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</si>
  <si>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</si>
  <si>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</si>
  <si>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</si>
  <si>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</si>
  <si>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</si>
  <si>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</si>
  <si>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</si>
  <si>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</si>
  <si>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</si>
  <si>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</si>
  <si>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</si>
  <si>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</si>
  <si>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</si>
  <si>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</si>
  <si>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</si>
  <si>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</si>
  <si>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</si>
  <si>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</si>
  <si>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</si>
  <si>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</si>
  <si>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</si>
  <si>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</si>
  <si>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</si>
  <si>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</si>
  <si>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</si>
  <si>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</si>
  <si>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</si>
  <si>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</si>
  <si>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</si>
  <si>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</si>
  <si>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</si>
  <si>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</si>
  <si>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</si>
  <si>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</si>
  <si>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</si>
  <si>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</si>
  <si>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</si>
  <si>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</si>
  <si>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</si>
  <si>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</si>
  <si>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</si>
  <si>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</si>
  <si>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</si>
  <si>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</si>
  <si>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</si>
  <si>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</si>
  <si>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</si>
  <si>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</si>
  <si>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</si>
  <si>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</si>
  <si>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</si>
  <si>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</si>
  <si>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</si>
  <si>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</si>
  <si>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</si>
  <si>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</si>
  <si>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</si>
  <si>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</si>
  <si>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</si>
  <si>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</si>
  <si>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</si>
  <si>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</si>
  <si>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</si>
  <si>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</si>
  <si>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</si>
  <si>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</si>
  <si>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</si>
  <si>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</si>
  <si>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</si>
  <si>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</si>
  <si>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</si>
  <si>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</si>
  <si>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</si>
  <si>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</si>
  <si>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</si>
  <si>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</si>
  <si>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</si>
  <si>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</si>
  <si>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</si>
  <si>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</si>
  <si>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</si>
  <si>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</si>
  <si>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</si>
  <si>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</si>
  <si>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</si>
  <si>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</si>
  <si>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</si>
  <si>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</si>
  <si>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</si>
  <si>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</si>
  <si>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</si>
  <si>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</si>
  <si>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</si>
  <si>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</si>
  <si>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</si>
  <si>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</si>
  <si>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</si>
  <si>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</si>
  <si>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</si>
  <si>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</si>
  <si>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</si>
  <si>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</si>
  <si>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</si>
  <si>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</si>
  <si>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</si>
  <si>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</si>
  <si>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</si>
  <si>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</si>
  <si>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</si>
  <si>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</si>
  <si>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</si>
  <si>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</si>
  <si>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</si>
  <si>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</si>
  <si>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</si>
  <si>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</si>
  <si>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</si>
  <si>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</si>
  <si>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</si>
  <si>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</si>
  <si>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</si>
  <si>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</si>
  <si>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</si>
  <si>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</si>
  <si>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</si>
  <si>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</si>
  <si>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</si>
  <si>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</si>
  <si>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</si>
  <si>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</si>
  <si>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</si>
  <si>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</si>
  <si>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</si>
  <si>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Interpretar situaciones de la vida cotidiana, proporcionando una representación matemática de las mismas mediante conceptos, herramientas y estrategias, para analizar la información más relevante.</t>
  </si>
  <si>
    <t>STEM1, STEM2, STEM4, CD2, CPSAA5, CE1, CE3, CCEC4.</t>
  </si>
  <si>
    <t>Resolver situaciones problematizadas, aplicando diferentes técnicas, estrategias y formas de razonamiento, para explorar distintas maneras de proceder, obtener soluciones y asegurar su validez desde un punto de vista formal y en relación con el contexto planteado.</t>
  </si>
  <si>
    <t>STEM1, STEM2, CPSAA4, CPSAA5, CE3.</t>
  </si>
  <si>
    <t>Explorar, formular y comprobar conjeturas sencillas o plantear problemas de tipo matemático en situaciones basadas en la vida cotidiana de forma guiada, reconociendo el valor del razonamiento y la argumentación para contrastar su validez, adquirir e integrar nuevo conocimiento</t>
  </si>
  <si>
    <t>CCL1, STEM1, STEM2, CD1, CD3, CD5, CE3.</t>
  </si>
  <si>
    <t>Utilizar el pensamiento computacional organizando datos, descomponiendo en partes, reconociendo patrones, generalizando e interpretando, modificando y creando algoritmos de forma guiada para modelizar y automatizar situaciones de la vida cotidiana.</t>
  </si>
  <si>
    <t>STEM1, STEM2, STEM3, CD1, CD3, CD5, CE3.</t>
  </si>
  <si>
    <t>Reconocer y utilizar conexiones entre las diferentes ideas matemáticas, así como identificar las matemáticas implicadas en otras áreas o en la vida cotidiana, interrelacionando conceptos y procedimientos para interpretar situaciones y contextos diversos.</t>
  </si>
  <si>
    <t>STEM1, STEM3, CD3, CD5, CC4, CCEC1.</t>
  </si>
  <si>
    <t>Comunicar y representar, de forma individual y colectiva, conceptos, procedimientos y resultados matemáticos utilizando el lenguaje oral, escrito, gráfico, multimodal y la terminología apropiados, para dar significado y permanencia a las ideas matemáticas.</t>
  </si>
  <si>
    <t>CCL1, CCL3, STEM2, STEM4, CD1, CD5, CE3, CCEC4.</t>
  </si>
  <si>
    <t>Desarrollar destrezas personales que ayuden a identificar y gestionar emociones al enfrentarse a retos matemáticos, fomentando la confianza en las propias posibilidades, aceptando el error como parte del proceso de aprendizaje y adaptándose ante situaciones de incertidumbre, para mejorar la perseverancia y disfrutar en el aprendizaje de las matemáticas.</t>
  </si>
  <si>
    <t>STEM5, CPSAA1, CPSAA4, CPSAA5, CE2, CE3.</t>
  </si>
  <si>
    <t>Desarrollar destrezas sociales reconociendo y respetando las emociones, las experiencias de los demás y el valor de la diversidad y participando activamente en equipos de trabajo heterogéneos con roles asignados, para construir una identidad positiva como estudiante de matemáticas, fomentar el bienestar personal y crear relaciones saludables.</t>
  </si>
  <si>
    <t>CCL5, CP3, STEM3, CPSAA1, CPSAA3, CC2, CC3.</t>
  </si>
  <si>
    <t>Cod. Criterio</t>
  </si>
  <si>
    <t>Cod. Comp</t>
  </si>
  <si>
    <t>Criterios de evaluación según 
Decreto 66/2022</t>
  </si>
  <si>
    <t>Concrección del criterio para el curso 3º
(Sin cambios respecto a la Orden)</t>
  </si>
  <si>
    <t>Ponderación total</t>
  </si>
  <si>
    <t>4º</t>
  </si>
  <si>
    <t>01.01</t>
  </si>
  <si>
    <t>Interpretar, de forma verbal o gráfica, problemas de la vida cotidiana, comprendiendo las preguntas planteadas a través de diferentes estrategias o herramientas, incluidas las tecnológicas.</t>
  </si>
  <si>
    <t>01.02</t>
  </si>
  <si>
    <t>Producir representaciones matemáticas a través de esquemas o diagramas que ayuden en la resolución de una situación problematizada.</t>
  </si>
  <si>
    <t>02.01</t>
  </si>
  <si>
    <t>Comparar entre diferentes estrategias para resolver un problema de forma pautada.</t>
  </si>
  <si>
    <t>02.02</t>
  </si>
  <si>
    <t>Obtener posibles soluciones de un problema siguiendo alguna estrategia conocida.</t>
  </si>
  <si>
    <t>02.03</t>
  </si>
  <si>
    <t>Demostrar la corrección matemática de las soluciones de un problema y su coherencia en el contexto planteado.</t>
  </si>
  <si>
    <t>03.01</t>
  </si>
  <si>
    <t>Analizar conjeturas matemáticas sencillas investigando patrones, propiedades y relaciones de forma pautada.</t>
  </si>
  <si>
    <t>03.02</t>
  </si>
  <si>
    <t>Dar ejemplos de problemas sobre situaciones cotidianas que se resuelven matemáticamente.</t>
  </si>
  <si>
    <t>04.01</t>
  </si>
  <si>
    <t>Automatizar situaciones sencillas de la vida cotidiana que se realicen paso a paso o sigan una rutina, utilizando de forma pautada principios básicos del pensamiento computacional.</t>
  </si>
  <si>
    <t>04.02</t>
  </si>
  <si>
    <t>Emplear herramientas tecnológicas adecuadas en el proceso de resolución deproblemas.</t>
  </si>
  <si>
    <t>05.01</t>
  </si>
  <si>
    <t>Realizar conexiones entre los diferentes elementos matemáticos, aplicando conocimientos y experiencias propios.</t>
  </si>
  <si>
    <t>05.02</t>
  </si>
  <si>
    <t>Interpretar situaciones en contextos diversos, reconociendo las conexiones entre las matemáticas y la vida cotidiana.</t>
  </si>
  <si>
    <t>06.01</t>
  </si>
  <si>
    <t>Reconocer el lenguaje matemático sencillo presente en la vida cotidiana en diferentes formatos, adquiriendo vocabulario específico básico y mostrando la comprensión del mensaje.</t>
  </si>
  <si>
    <t>06.02</t>
  </si>
  <si>
    <t>Explicar los procesos e ideas matemáticas, los pasos seguidos en la resolución de un problema o los resultados obtenidos, utilizando un lenguaje matemático sencillo en diferentes formatos.</t>
  </si>
  <si>
    <t>07.01</t>
  </si>
  <si>
    <t>Identificar las emociones propias al abordar retos matemáticos, pidiendo ayuda solo cuando sea necesario y desarrollando la autoconfianza.</t>
  </si>
  <si>
    <t>07.02</t>
  </si>
  <si>
    <t>Mostrar actitudes positivas ante retos matemáticos tales como el esfuerzo y la flexibilidad, valorando el error como una oportunidad de aprendizaje.</t>
  </si>
  <si>
    <t>08.01</t>
  </si>
  <si>
    <t>Trabajar en equipo activa y respetuosamente, comunicándose adecuadamente, respetando la diversidad del grupo y estableciendo relaciones saludables basadas en la igualdad y la resolución pacífica de conflictos.</t>
  </si>
  <si>
    <t>08.02</t>
  </si>
  <si>
    <t>Participar en el reparto de tareas, asumiendo y respetando las responsabilidades individuales asignadas y empleando estrategias sencillas de trabajo en equipo dirigidas a la consecución de objetivos compartidos.</t>
  </si>
  <si>
    <t>Cod.Logro</t>
  </si>
  <si>
    <t>Criterio / Subcriterio</t>
  </si>
  <si>
    <t>Cod-Subcrt</t>
  </si>
  <si>
    <t>Ponderación parcial</t>
  </si>
  <si>
    <t>Ponderación global</t>
  </si>
  <si>
    <t>01.01 Interpretar, de forma verbal o gráfica, problemas de la vida cotidiana, comprendiendo las preguntas planteadas a través de diferentes estrategias o herramientas, incluidas las tecnológicas.</t>
  </si>
  <si>
    <t>01.01.01</t>
  </si>
  <si>
    <t>01.01.01 Interpretar, de forma verbal o gráfica, problemas de la vida cotidiana, comprendiendo las preguntas planteadas a través de diferentes estrategias o herramientas, incluidas las tecnológicas.</t>
  </si>
  <si>
    <t>01.02 Producir representaciones matemáticas a través de esquemas o diagramas que ayuden en la resolución de una situación problematizada.</t>
  </si>
  <si>
    <t>01.02.01 Producir representaciones matemáticas a través de esquemas o diagramas que ayuden en la resolución de una situación problematizada.</t>
  </si>
  <si>
    <t>02.01 Comparar entre diferentes estrategias para resolver un problema de forma pautada.</t>
  </si>
  <si>
    <t>02.01.01 Comparar entre diferentes estrategias para resolver un problema de forma pautada.</t>
  </si>
  <si>
    <t>02.02 Obtener posibles soluciones de un problema siguiendo alguna estrategia conocida.</t>
  </si>
  <si>
    <t>02.02.01 Obtener posibles soluciones de un problema siguiendo alguna estrategia conocida.</t>
  </si>
  <si>
    <t>02.03 Demostrar la corrección matemática de las soluciones de un problema y su coherencia en el contexto planteado.</t>
  </si>
  <si>
    <t xml:space="preserve">02.03.01 Demostrar su coherencia en el contexto planteado. </t>
  </si>
  <si>
    <t xml:space="preserve">02.03.02 Demostrar la corrección matemática de las soluciones de un problema. </t>
  </si>
  <si>
    <t>03.01 Analizar conjeturas matemáticas sencillas investigando patrones, propiedades y relaciones de forma pautada.</t>
  </si>
  <si>
    <t>03.01.01 Analizar conjeturas matemáticas sencillas investigando patrones, propiedades y relaciones de forma pautada.</t>
  </si>
  <si>
    <t>03.02 Dar ejemplos de problemas sobre situaciones cotidianas que se resuelven matemáticamente.</t>
  </si>
  <si>
    <t>03.02.01 Dar ejemplos de problemas de suma sobre situaciones cotidianas que se resuelven matemáticamente.</t>
  </si>
  <si>
    <t>03.02.02 Dar ejemplos de problemas de resta sobre situaciones cotidianas que se resuelven matemáticamente.</t>
  </si>
  <si>
    <t>03.02.03</t>
  </si>
  <si>
    <t>03.02.03 Dar ejemplos de problemas de multiplicación sobre situaciones cotidianas que se resuelven matemáticamente.</t>
  </si>
  <si>
    <t>03.02.04 Dar ejemplos de problemas de división sobre situaciones cotidianas que se resuelven matemáticamente.</t>
  </si>
  <si>
    <t>04.01 Automatizar situaciones sencillas de la vida cotidiana que se realicen paso a paso o sigan una rutina, utilizando de forma pautada principios básicos del pensamiento computacional.</t>
  </si>
  <si>
    <t>04.01.01 Automatizar situaciones sencillas de la vida cotidiana que se realicen paso a paso o sigan una rutina, utilizando de forma pautada principios básicos del pensamiento computacional de la suma.</t>
  </si>
  <si>
    <t>04.01.02 Automatizar situaciones sencillas de la vida cotidiana que se realicen paso a paso o sigan una rutina, utilizando de forma pautada principios básicos del pensamiento computacional de la resta.</t>
  </si>
  <si>
    <t>04.01.03 Automatizar situaciones sencillas de la vida cotidiana que se realicen paso a paso o sigan una rutina, utilizando de forma pautada principios básicos del pensamiento computacional de la multiplicación.</t>
  </si>
  <si>
    <t>04.01.04</t>
  </si>
  <si>
    <t>04.01.04 Automatizar situaciones sencillas de la vida cotidiana que se realicen paso a paso o sigan una rutina, utilizando de forma pautada principios básicos del pensamiento computacional de la división.</t>
  </si>
  <si>
    <t>04.02 Emplear herramientas tecnológicas adecuadas en el proceso de resolución deproblemas.</t>
  </si>
  <si>
    <t>04.02.01 Emplear herramientas tecnológicas adecuadas en el proceso de resolución deproblemas.</t>
  </si>
  <si>
    <t>05.01 Realizar conexiones entre los diferentes elementos matemáticos, aplicando conocimientos y experiencias propios.</t>
  </si>
  <si>
    <t>05.01.01 Realizar conexiones entre los diferentes elementos matemáticos, aplicando conocimientos y experiencias propios.</t>
  </si>
  <si>
    <t>05.02 Interpretar situaciones en contextos diversos, reconociendo las conexiones entre las matemáticas y la vida cotidiana.</t>
  </si>
  <si>
    <t>05.02.01 Interpretar situaciones en contextos diversos, reconociendo las conexiones entre las matemáticas y la vida cotidiana.</t>
  </si>
  <si>
    <t>06.01 Reconocer el lenguaje matemático sencillo presente en la vida cotidiana en diferentes formatos, adquiriendo vocabulario específico básico y mostrando la comprensión del mensaje.</t>
  </si>
  <si>
    <t>06.01.01 Reconocer el lenguaje matemático sencillo presente en la vida cotidiana en diferentes formatos, adquiriendo vocabulario específico básico y mostrando la comprensión del mensaje.</t>
  </si>
  <si>
    <t>06.02 Explicar los procesos e ideas matemáticas, los pasos seguidos en la resolución de un problema o los resultados obtenidos, utilizando un lenguaje matemático sencillo en diferentes formatos.</t>
  </si>
  <si>
    <t>06.02.01 Explicar los procesos e ideas matemáticas, los pasos seguidos en la resolución de un problema, utilizando un lenguaje matemático sencillo en diferentes formatos.</t>
  </si>
  <si>
    <t>07.01 Identificar las emociones propias al abordar retos matemáticos, pidiendo ayuda solo cuando sea necesario y desarrollando la autoconfianza.</t>
  </si>
  <si>
    <t>07.01.01 Identificar las emociones propias al abordar retos matemáticos, pidiendo ayuda solo cuando sea necesario y desarrollando la autoconfianza.</t>
  </si>
  <si>
    <t>07.02 Mostrar actitudes positivas ante retos matemáticos tales como el esfuerzo y la flexibilidad, valorando el error como una oportunidad de aprendizaje.</t>
  </si>
  <si>
    <t>07.02.01 Mostrar actitudes positivas ante retos matemáticos tales como el esfuerzo.</t>
  </si>
  <si>
    <t>08.01 Trabajar en equipo activa y respetuosamente, comunicándose adecuadamente, respetando la diversidad del grupo y estableciendo relaciones saludables basadas en la igualdad y la resolución pacífica de conflictos.</t>
  </si>
  <si>
    <t>08.01.01 Trabajar en equipo activa y respetuosamente, comunicándose adecuadamente, respetando la diversidad del grupo y estableciendo relaciones saludables basadas en la igualdad y la resolución pacífica de conflictos.</t>
  </si>
  <si>
    <t>08.02 Participar en el reparto de tareas, asumiendo y respetando las responsabilidades individuales asignadas y empleando estrategias sencillas de trabajo en equipo dirigidas a la consecución de objetivos compartidos.</t>
  </si>
  <si>
    <t>08.02.01 Participar en el reparto de tareas, asumiendo y respetando las responsabilidades individuales asignadas y empleando estrategias sencillas de trabajo en equipo dirigidas a la consecución de objetivos compartidos.</t>
  </si>
  <si>
    <t>Saberes básicos según Decreto 66/2022</t>
  </si>
  <si>
    <t>Concreción del saber para el curso</t>
  </si>
  <si>
    <t>Concrección del saber básico para otros cursos</t>
  </si>
  <si>
    <t>Nivel1</t>
  </si>
  <si>
    <t>Nivel2</t>
  </si>
  <si>
    <t>Nivel3</t>
  </si>
  <si>
    <t>(Sin cambios)</t>
  </si>
  <si>
    <t>Verificación Impartido</t>
  </si>
  <si>
    <t>3º Primaria</t>
  </si>
  <si>
    <t>4º Primaria</t>
  </si>
  <si>
    <t>A. Sentido numérico</t>
  </si>
  <si>
    <t>A1. Conteo</t>
  </si>
  <si>
    <t>A1a- Estrategias variadas de conteo, recuento sistemático y adaptación del conteo al tamaño de los números en situaciones de la vida cotidiana en cantidades hasta el 9999.</t>
  </si>
  <si>
    <t>A2. Cantidad</t>
  </si>
  <si>
    <t>A2a - Estrategias y técnicas de interpretación y manipulación del orden de magnitud de los números (decenas, centenas y millares).</t>
  </si>
  <si>
    <t>A2b- Estimaciones y aproximaciones razonadas de cantidades en contextos de resolución de problemas.</t>
  </si>
  <si>
    <t>A2c - Lectura, representación (incluida la recta numérica y con materiales manipulativos), composición, descomposición y recomposición de números naturales hasta 9999.</t>
  </si>
  <si>
    <t>A2d. - Fracciones propias con denominador hasta 12 para expresar cantidades en contextos de la vida cotidiana.</t>
  </si>
  <si>
    <t>A3. Sentido de las operaciones.</t>
  </si>
  <si>
    <t>A3a- Estrategias de cálculo mental con números naturales y fracciones.</t>
  </si>
  <si>
    <t>A3b- Estrategias de reconocimiento de qué operaciones simples (suma, resta, multiplicación, división como reparto y partición) son útiles para resolver situaciones problemáticas en un contexto de la vida real.</t>
  </si>
  <si>
    <t>A3c- Construcción de las tablas de multiplicar apoyándose en número de veces, suma repetida o disposición en cuadrículas.</t>
  </si>
  <si>
    <t>A3d- Suma, resta, multiplicación y división de números naturales resueltas con flexibilidad y sentido en situaciones contextualizadas: estrategias y herramientas de resolución y propiedades.</t>
  </si>
  <si>
    <t>A4. Relaciones</t>
  </si>
  <si>
    <t>A4a- Sistema de numeración de base diez (hasta el 9999): aplicación de las relaciones que genera en las operaciones.</t>
  </si>
  <si>
    <t>A4b- Números naturales y fracciones en contextos de la vida cotidiana: comparación y ordenación.</t>
  </si>
  <si>
    <t>A4c- Relaciones entre la suma y la resta, y la multiplicación y la división: aplicación en contextos cotidianos.</t>
  </si>
  <si>
    <t>A5. Educación financiera</t>
  </si>
  <si>
    <t>A5a- Cálculo y estimación de cantidades y cambios (euros y céntimos de euro) en problemas de la vida cotidiana: ingresos, gastos y ahorro. Decisiones de compra responsable.</t>
  </si>
  <si>
    <t>B. Sentido de la medida</t>
  </si>
  <si>
    <t>B1. Magnitud</t>
  </si>
  <si>
    <t>B1a- Atributos mensurables de los objetos (longitud, masa, capacidad, superficie, volumen y amplitud del ángulo).</t>
  </si>
  <si>
    <t>B1b- Unidades convencionales (km, m, cm, mm; kg, g; l y ml) y no convencionales en situaciones de la vida cotidiana.</t>
  </si>
  <si>
    <t>B1c- Medida del tiempo (año, mes, semana, día, hora y minutos) y determinación de la duración de periodos de tiempo.</t>
  </si>
  <si>
    <t>B2. Medición</t>
  </si>
  <si>
    <t>B2a- Estrategias para realizar mediciones con instrumentos y unidades no convencionales (repetición de una unidad, uso de cuadrículas y materiales manipulativos) y convencionales.</t>
  </si>
  <si>
    <t>B2b- Procesos de medición mediante instrumentos convencionales (regla, cinta métrica, balanzas, reloj analógico y digital).</t>
  </si>
  <si>
    <t>B3. Estimación y relaciones</t>
  </si>
  <si>
    <t>B3a- Estrategias de comparación y ordenación de medidas de la misma magnitud (km, m, cm, mm; kg, g; l y ml): aplicación de equivalencias entre unidades en problemas de la vida cotidiana que impliquen convertir en unidades más pequeñas.</t>
  </si>
  <si>
    <t>B3b- Estimación de medidas de longitud, masa y capacidad por comparación.</t>
  </si>
  <si>
    <t>B3c- Evaluación de resultados de mediciones y estimaciones o cálculos de medidas.</t>
  </si>
  <si>
    <t>C. Sentido espacial</t>
  </si>
  <si>
    <t>C1. Figuras geométricas de dos y tres dimensiones</t>
  </si>
  <si>
    <t>C1a- Figuras geométricas de dos o tres dimensiones en objetos de la vida cotidiana: identificación y clasificación atendiendo a sus elementos y a las relaciones entre ellos.</t>
  </si>
  <si>
    <t>C1b- Estrategias y técnicas de construcción de figuras geométricas de dos y tres dimensiones por composición y descomposición, mediante materiales manipulables, instrumentos de dibujo (regla y escuadra) y aplicaciones informáticas.</t>
  </si>
  <si>
    <t>C1c- Vocabulario: descripción verbal de los elementos y las propiedades de figuras geométricas sencillas.</t>
  </si>
  <si>
    <t>C1d- Propiedades de figuras geométricas de dos y tres dimensiones: exploración mediante materiales manipulables (cuadrículas, geoplanos, policubos, etc.) y el manejo de herramientas digitales (programas de geometría dinámica, realidad aumentada, robótica educativa, etc.).</t>
  </si>
  <si>
    <t>C2. Localización y sistemas de representación</t>
  </si>
  <si>
    <t>C2a- Descripción de la posición relativa de objetos en el espacio o de sus representaciones, utilizando vocabulario geométrico adecuado (paralelo, perpendicular, oblicuo, derecha, izquierda, etc.)</t>
  </si>
  <si>
    <t>C2b- Descripción verbal e interpretación de movimientos, en relación a uno mismo o a otros puntos de referencia, utilizando vocabulario geométrico adecuado.</t>
  </si>
  <si>
    <t>C2c- Interpretación de itinerarios en planos, utilizando soportes físicos y virtuales.</t>
  </si>
  <si>
    <t>C3. Movimientos y transformaciones</t>
  </si>
  <si>
    <t>C3a- Identificación de figuras transformadas mediante traslaciones y simetrías en situaciones de la vida cotidiana.</t>
  </si>
  <si>
    <t>C3b- Generación de figuras transformadas a partir de simetrías y traslaciones de un patrón inicial y predicción del resultado.</t>
  </si>
  <si>
    <t>C4. Visualización, razonamiento y modelización geométrica</t>
  </si>
  <si>
    <t>C4a- Estrategias para el cálculo de perímetros de figuras planas y utilización en la resolución de problemas de la vida cotidiana.</t>
  </si>
  <si>
    <t>C4b- Modelos geométricos en la resolución de problemas relacionados con los otros sentidos de los saberes matemáticos.</t>
  </si>
  <si>
    <t>C4c- Reconocimiento de relaciones geométricas en campos ajenos a la clase de matemáticas, como el arte, las ciencias y la vida cotidiana.</t>
  </si>
  <si>
    <t>D. Sentido algebraico</t>
  </si>
  <si>
    <t>D1. Patrones</t>
  </si>
  <si>
    <t>D1a- Identificación, descripción verbal, representación y predicción razonada de términos a partir de las regularidades en una colección de números, figuras o imágenes.</t>
  </si>
  <si>
    <t>D2. Modelo matemático</t>
  </si>
  <si>
    <t>D2a- Proceso pautado de modelización usando representaciones matemáticas (gráficas, tablas...) para facilitar la comprensión y la resolución de problemas de la vida cotidiana.</t>
  </si>
  <si>
    <t>D3. Relaciones y funciones</t>
  </si>
  <si>
    <t>D3a- Relaciones de igualdad y desigualdad, y uso de los signos = y ≠ entre expresiones que incluyan operaciones y sus propiedades.</t>
  </si>
  <si>
    <t>D3b- La igualdad como expresión de una relación de equivalencia entre dos elementos y obtención de datos sencillos desconocidos (representados por medio de un símbolo) en cualquiera de los dos elementos.</t>
  </si>
  <si>
    <t>D3c- Representación de la relación «mayor que» y «menor que», y uso de los signos &lt; y &gt;.</t>
  </si>
  <si>
    <t>D4.Pensamiento computacional</t>
  </si>
  <si>
    <t>D4a- Estrategias para la interpretación y modificación de algoritmos sencillos con o sin componentes tecnológicos (reglas de juegos, instrucciones secuenciales, bucles, patrones repetitivos, programación por bloques, robótica educativa...).</t>
  </si>
  <si>
    <t>E. Sentido estocástico</t>
  </si>
  <si>
    <t>E1. Organización y análisis de datos</t>
  </si>
  <si>
    <t>E1a- Gráficos estadísticos de la vida cotidiana (pictogramas, gráficas de barras, histogramas...): lectura e interpretación.</t>
  </si>
  <si>
    <t>E1b- Estrategias sencillas para la recogida, clasificación y organización de datos cualitativos o cuantitativos discretos en muestras pequeñas mediante calculadora y aplicaciones informáticas sencillas. Frecuencia absoluta: interpretación.</t>
  </si>
  <si>
    <t>E1c- Gráficos estadísticos sencillos (diagrama de barras y pictogramas) para representar datos, seleccionando el más conveniente, mediante recursos tradicionales y aplicaciones informáticas sencillas.</t>
  </si>
  <si>
    <t>E1d- La moda: interpretación como el dato más frecuente.</t>
  </si>
  <si>
    <t>E1e- Comparación gráfica de dos conjuntos de datos para establecer relaciones y extraer conclusiones.</t>
  </si>
  <si>
    <t>E2. Incertidumbre</t>
  </si>
  <si>
    <t>E2a- La probabilidad como medida subjetiva de la incertidumbre. Reconocimiento de la incertidumbre en situaciones de la vida cotidiana y mediante la realización de experimentos.</t>
  </si>
  <si>
    <t>E2b- Identificación de suceso seguro, suceso posible y suceso imposible.</t>
  </si>
  <si>
    <t>E2c- Comparación de la probabilidad de dos sucesos de forma intuitiva.</t>
  </si>
  <si>
    <t>E3. Inferencia</t>
  </si>
  <si>
    <t>E3a- Formulación de conjeturas a partir de los datos recogidos y analizados, dándoles sentido en el contexto de estudio.</t>
  </si>
  <si>
    <t>F. Sentido socioafectivo</t>
  </si>
  <si>
    <t>F1. Creencias, actitudes y emociones</t>
  </si>
  <si>
    <t>F1a- Gestión emocional: estrategias de identificación y manifestación de las propias emociones ante las matemáticas. Iniciativa y tolerancia ante la frustración en el aprendizaje de las matemáticas.</t>
  </si>
  <si>
    <t>F1b- Fomento de la autonomía y estrategias para la toma de decisiones en situaciones de resolución de problemas. Valoración del error como oportunidad de aprendizaje.</t>
  </si>
  <si>
    <t>F2. Trabajo en equipo, inclusión, respeto y diversidad</t>
  </si>
  <si>
    <t>F2a- Sensibilidad y respeto ante las diferencias individuales presentes en el aula: identificación y rechazo de actitudes discriminatorias.</t>
  </si>
  <si>
    <t>F2b- Participación activa en el trabajo en equipo, escucha activa y respeto por el trabajo de los demás.</t>
  </si>
  <si>
    <t>F2c- Reconocimiento y comprensión de las emociones y experiencias de los demás ante las matemáticas.</t>
  </si>
  <si>
    <t>F2d- Valoración de la contribución de las matemáticas a los distintos ámbitos del conocimiento humano desde una perspectiva de género.</t>
  </si>
  <si>
    <t>F2e- Contribución de los conceptos matemáticos básicos a los distintos ámbitos del conocimiento humano desde una perspectiva de género.</t>
  </si>
  <si>
    <t>UP</t>
  </si>
  <si>
    <t>Nombre</t>
  </si>
  <si>
    <t>Inicio</t>
  </si>
  <si>
    <t>Fin</t>
  </si>
  <si>
    <t>Metodologías</t>
  </si>
  <si>
    <t>Contribución  a objetivos del centro</t>
  </si>
  <si>
    <t>Saberes básicos</t>
  </si>
  <si>
    <t>Subcriterio</t>
  </si>
  <si>
    <t>Instrumetro evaluación</t>
  </si>
  <si>
    <t>Notas</t>
  </si>
  <si>
    <t>Números de cuatro cifras</t>
  </si>
  <si>
    <t>Septiembre</t>
  </si>
  <si>
    <t xml:space="preserve"> </t>
  </si>
  <si>
    <t>Magistral</t>
  </si>
  <si>
    <t>Prueba escrita</t>
  </si>
  <si>
    <t>Aprendizaje basado en problemas</t>
  </si>
  <si>
    <t>Prueba oral</t>
  </si>
  <si>
    <t>Aprendizaje Cooperativo</t>
  </si>
  <si>
    <t>Trabajo individual</t>
  </si>
  <si>
    <t>Aprendizaje Basado en Competencias</t>
  </si>
  <si>
    <t>Corrección del cuaderno</t>
  </si>
  <si>
    <t>Tutorización entre iguales</t>
  </si>
  <si>
    <t>Observación</t>
  </si>
  <si>
    <t>Sumas y restas</t>
  </si>
  <si>
    <t>Octubre</t>
  </si>
  <si>
    <t>Rectas y ángulos</t>
  </si>
  <si>
    <t>Noviembre</t>
  </si>
  <si>
    <t>La multiplicación</t>
  </si>
  <si>
    <t>Diciembre</t>
  </si>
  <si>
    <t>Práctica de la multiplicación</t>
  </si>
  <si>
    <t>Enero</t>
  </si>
  <si>
    <t>La división</t>
  </si>
  <si>
    <t>Febrero</t>
  </si>
  <si>
    <t>Práctica de la división</t>
  </si>
  <si>
    <t>Marzo</t>
  </si>
  <si>
    <t>Las figuras planass</t>
  </si>
  <si>
    <t>Abril</t>
  </si>
  <si>
    <t>Medidas de longitud</t>
  </si>
  <si>
    <t>La capacidad y la masa</t>
  </si>
  <si>
    <t>Mayo</t>
  </si>
  <si>
    <t>El tiempo y el dinero</t>
  </si>
  <si>
    <t>Junio</t>
  </si>
  <si>
    <t>Los cuerpos geométricos</t>
  </si>
  <si>
    <t>SA</t>
  </si>
  <si>
    <t>Duración</t>
  </si>
  <si>
    <t>Temp.</t>
  </si>
  <si>
    <t>Vinculación con otras asignaturas o UP</t>
  </si>
  <si>
    <t>Recursos específicos</t>
  </si>
  <si>
    <t>Observaciones</t>
  </si>
  <si>
    <t>Hambre cero</t>
  </si>
  <si>
    <t>3 sesiones</t>
  </si>
  <si>
    <t>UP4</t>
  </si>
  <si>
    <t xml:space="preserve">Naturales </t>
  </si>
  <si>
    <t>Libros de texto</t>
  </si>
  <si>
    <t>Sociales</t>
  </si>
  <si>
    <t>ABP</t>
  </si>
  <si>
    <t>Sala informática</t>
  </si>
  <si>
    <t>Trabajo equipo</t>
  </si>
  <si>
    <t>Lengua</t>
  </si>
  <si>
    <t>Proyector</t>
  </si>
  <si>
    <t>Presentación</t>
  </si>
  <si>
    <t>Educación Artística</t>
  </si>
  <si>
    <t>Flipped Classroom</t>
  </si>
  <si>
    <t>Fotocopias y cuaderno</t>
  </si>
  <si>
    <t>Religión</t>
  </si>
  <si>
    <t>Cartulina, tijeras, pegamento y utiles de escritura</t>
  </si>
  <si>
    <t>UP1</t>
  </si>
  <si>
    <t>UP2</t>
  </si>
  <si>
    <t>UP3</t>
  </si>
  <si>
    <t>Proteger la vida</t>
  </si>
  <si>
    <t>UP8</t>
  </si>
  <si>
    <t>Naturales</t>
  </si>
  <si>
    <t>UP5</t>
  </si>
  <si>
    <t>UP6</t>
  </si>
  <si>
    <t>UP7</t>
  </si>
  <si>
    <t>Lograr la igualdad</t>
  </si>
  <si>
    <t>UP12</t>
  </si>
  <si>
    <t>UP9</t>
  </si>
  <si>
    <t>UP10</t>
  </si>
  <si>
    <t>UP11</t>
  </si>
  <si>
    <t>Materiales y recursos didácticos:</t>
  </si>
  <si>
    <t>Digital</t>
  </si>
  <si>
    <t>Finalidad</t>
  </si>
  <si>
    <t>Temporalización</t>
  </si>
  <si>
    <t>Libro del alumno.</t>
  </si>
  <si>
    <t>No</t>
  </si>
  <si>
    <t>Todo el curso</t>
  </si>
  <si>
    <t>Cuaderno de Matemáticas.</t>
  </si>
  <si>
    <t>Ábaco y regletas de cartulina.</t>
  </si>
  <si>
    <t>UP1 y UP2</t>
  </si>
  <si>
    <t>Cuaderno de cálculo y problemas.</t>
  </si>
  <si>
    <t>Murales.</t>
  </si>
  <si>
    <t>Bloques.</t>
  </si>
  <si>
    <t>Tablas de multiplicar.</t>
  </si>
  <si>
    <t>Reloj digital y analógico.</t>
  </si>
  <si>
    <t>Sí</t>
  </si>
  <si>
    <t>Regla y cartabón.</t>
  </si>
  <si>
    <t>UP8 y UP9</t>
  </si>
  <si>
    <t>Tijeras.</t>
  </si>
  <si>
    <t>Sala de informática</t>
  </si>
  <si>
    <t>Calculadora</t>
  </si>
  <si>
    <t>Si</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</si>
  <si>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</si>
  <si>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</si>
  <si>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</si>
  <si>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</si>
  <si>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</si>
  <si>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</si>
  <si>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</si>
  <si>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</si>
  <si>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</si>
  <si>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</si>
  <si>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</si>
  <si>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</si>
  <si>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</si>
  <si>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</si>
  <si>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</si>
  <si>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</si>
  <si>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</si>
  <si>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</si>
  <si>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</si>
  <si>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</si>
  <si>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</si>
  <si>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</si>
  <si>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</si>
  <si>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</si>
  <si>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</si>
  <si>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</si>
  <si>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</si>
  <si>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Dificultades en el proceso de lecto-escritura</t>
  </si>
  <si>
    <t xml:space="preserve">Simplificación de textos escritos, flexibilización de tiempo, presentación de información de diferentes modos, ubicación en el aula cercana al profesor. </t>
  </si>
  <si>
    <t>Dificultades en la comprensión oral y escrita</t>
  </si>
  <si>
    <t xml:space="preserve">Simplificación de textos orales y escritos, flexibilización de tiempo, presentación de información de diferentes modos, ubicación en el aula cercana al profesor. </t>
  </si>
  <si>
    <t>Dificultades de aprendizaje en diferentes áreas derivados de probemas neurologícos</t>
  </si>
  <si>
    <t xml:space="preserve">Simplificación de textos orales y escritos, flexibilización de tiempo, presentación de información de diferentes modos, ubicación en el aula cercana al profesor, estrategias para la concentración y la atención. </t>
  </si>
  <si>
    <t>Instrumentos eval</t>
  </si>
  <si>
    <t>Gamificación</t>
  </si>
  <si>
    <t>Design Thinking</t>
  </si>
  <si>
    <t>Autoevaluación</t>
  </si>
  <si>
    <t>Prueba práctica</t>
  </si>
  <si>
    <t>Colegio Puente</t>
  </si>
  <si>
    <t>Alicia Verdeja Galnares</t>
  </si>
  <si>
    <t>El Colegio Puente es un Centro privado, concertado. Está situado en el municipio de El Astillero (Cantabria). Astillero es un pueblo con una alta dedicación industrial y nuestro centro se sitúa en el núcleo urbano. Los alumnos viven próximos al colegio, por lo que no utilizan medio de transporte. La mayoría de las familias pertenece a un nivel económico, social y cultural medio.</t>
  </si>
  <si>
    <t xml:space="preserve">La clase de 3º de primaria consta de 21 alumnos, 11 niñas y 10 niños. </t>
  </si>
  <si>
    <t>Se trata de un grupo heterogéneo aunque cohesionado, ya que la gran mayoría de alumnos/as llevan toda la escolarización juntos y no existen conflictos de convivencia entre ellos. En general, el nivel de atención y trabajo en el aula es bajo, habiendo algunos alumnos que presentan algunas dificultades mayores en estos aspectos.</t>
  </si>
  <si>
    <t xml:space="preserve">Los alumnos se distribuyen en el aula formando parejas, en las que los alumnos/as que puedan presentar alguna dificultad están acompañados por otro más resuelto, para utilizar la tutorización entre iguales como herramienta educativa. A su vez, los alumnos con alguna dificultad para atender o mantener la concentración se situan en la parte delantera del aula, cerca de la pizarra y el profesor. </t>
  </si>
  <si>
    <t xml:space="preserve">De los 21 alumnos, 4 reciben refuerzo educativo ordinario dentro del aula de lengua y matemáticas.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</si>
</sst>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2" x14ac:knownFonts="1">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sz val="12"/>
      <color rgb="FF000000"/>
      <name val="Calibri"/>
      <family val="2"/>
    </font>
  </fonts>
  <fills count="8">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s>
  <borders count="18">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style="thin">
        <color theme="4"/>
      </left>
      <right/>
      <top style="thin">
        <color theme="4"/>
      </top>
      <bottom/>
      <diagonal/>
    </border>
    <border>
      <left/>
      <right/>
      <top style="thin">
        <color theme="4"/>
      </top>
      <bottom/>
      <diagonal/>
    </border>
    <border>
      <left/>
      <right style="thin">
        <color theme="4"/>
      </right>
      <top/>
      <bottom/>
      <diagonal/>
    </border>
  </borders>
  <cellStyleXfs count="2">
    <xf numFmtId="0" fontId="0" fillId="0" borderId="0"/>
    <xf numFmtId="9" fontId="4" fillId="0" borderId="0" applyFont="0" applyFill="0" applyBorder="0" applyAlignment="0" applyProtection="0"/>
  </cellStyleXfs>
  <cellXfs count="110">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165" fontId="0" fillId="0" borderId="15" xfId="0" applyNumberFormat="1" applyBorder="1" applyAlignment="1">
      <alignment vertical="center" wrapText="1"/>
    </xf>
    <xf numFmtId="0" fontId="5" fillId="0" borderId="16" xfId="0" applyFont="1" applyBorder="1" applyAlignment="1">
      <alignment horizontal="center" vertical="center" wrapText="1"/>
    </xf>
    <xf numFmtId="0" fontId="2" fillId="0" borderId="17"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7" xfId="1" quotePrefix="1" applyNumberFormat="1" applyFont="1" applyFill="1" applyBorder="1" applyAlignment="1">
      <alignment horizontal="center" vertical="center" wrapText="1"/>
    </xf>
    <xf numFmtId="10" fontId="0" fillId="0" borderId="17" xfId="1" applyNumberFormat="1" applyFont="1" applyFill="1" applyBorder="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5" borderId="0" xfId="0" applyFont="1" applyFill="1" applyAlignment="1">
      <alignment horizontal="center" vertical="center" wrapText="1"/>
    </xf>
    <xf numFmtId="0" fontId="0" fillId="4" borderId="0" xfId="0" applyFill="1"/>
    <xf numFmtId="0" fontId="0" fillId="5" borderId="12" xfId="0" applyFill="1" applyBorder="1" applyAlignment="1">
      <alignment vertical="center" wrapText="1"/>
    </xf>
    <xf numFmtId="0" fontId="0" fillId="5" borderId="10" xfId="0" applyFill="1" applyBorder="1" applyAlignment="1">
      <alignment vertical="center" wrapText="1"/>
    </xf>
    <xf numFmtId="0" fontId="0" fillId="5" borderId="10" xfId="0" applyFill="1" applyBorder="1" applyAlignment="1">
      <alignment horizontal="left" wrapText="1"/>
    </xf>
    <xf numFmtId="0" fontId="0" fillId="4" borderId="0" xfId="0" applyFill="1" applyAlignment="1">
      <alignment vertical="center" wrapText="1"/>
    </xf>
    <xf numFmtId="164" fontId="0" fillId="4" borderId="0" xfId="0" applyNumberFormat="1" applyFill="1" applyAlignment="1">
      <alignment horizontal="left" vertical="center" wrapText="1"/>
    </xf>
    <xf numFmtId="0" fontId="0" fillId="4" borderId="0" xfId="0" applyFill="1" applyAlignment="1">
      <alignment horizontal="left" vertical="center" wrapText="1"/>
    </xf>
    <xf numFmtId="0" fontId="5" fillId="0" borderId="0" xfId="0" applyFont="1" applyAlignment="1">
      <alignment horizontal="left" vertical="center" wrapText="1"/>
    </xf>
    <xf numFmtId="0" fontId="5" fillId="5" borderId="0" xfId="0" applyFont="1" applyFill="1" applyAlignment="1">
      <alignment horizontal="left" vertical="center" wrapText="1"/>
    </xf>
    <xf numFmtId="9" fontId="5" fillId="0" borderId="0" xfId="1" applyFont="1" applyFill="1" applyBorder="1" applyAlignment="1">
      <alignment horizontal="center" vertical="center" wrapText="1"/>
    </xf>
    <xf numFmtId="10" fontId="5" fillId="0" borderId="0" xfId="1" applyNumberFormat="1" applyFont="1" applyFill="1" applyBorder="1" applyAlignment="1">
      <alignment horizontal="center" vertical="top" wrapText="1"/>
    </xf>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0" fontId="11" fillId="0" borderId="0" xfId="0" applyFont="1" applyAlignment="1">
      <alignment horizontal="justify" vertical="center"/>
    </xf>
    <xf numFmtId="0" fontId="3" fillId="4" borderId="0" xfId="0" applyFont="1" applyFill="1" applyAlignment="1">
      <alignment vertical="center"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cellXfs>
  <cellStyles count="2">
    <cellStyle name="Normal" xfId="0" builtinId="0"/>
    <cellStyle name="Porcentaje" xfId="1" builtinId="5"/>
  </cellStyles>
  <dxfs count="128">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theme="0"/>
        </patternFill>
      </fill>
      <alignment horizontal="left" vertical="bottom"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left style="thin">
          <color theme="4"/>
        </left>
        <right style="thin">
          <color theme="4"/>
        </right>
        <top style="thin">
          <color theme="4"/>
        </top>
        <bottom style="thin">
          <color theme="4"/>
        </bottom>
      </border>
    </dxf>
    <dxf>
      <border outline="0">
        <bottom style="thin">
          <color theme="4"/>
        </bottom>
      </border>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theme="9"/>
        <name val="Calibri"/>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bottom" textRotation="0" wrapText="1"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border outline="0">
        <bottom style="thin">
          <color theme="4"/>
        </bottom>
      </border>
    </dxf>
    <dxf>
      <font>
        <b/>
        <i val="0"/>
        <strike val="0"/>
        <condense val="0"/>
        <extend val="0"/>
        <outline val="0"/>
        <shadow val="0"/>
        <u val="none"/>
        <vertAlign val="baseline"/>
        <sz val="11"/>
        <color theme="0"/>
        <name val="Calibri"/>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762000</xdr:colOff>
      <xdr:row>2</xdr:row>
      <xdr:rowOff>25400</xdr:rowOff>
    </xdr:from>
    <xdr:to>
      <xdr:col>2</xdr:col>
      <xdr:colOff>1570063</xdr:colOff>
      <xdr:row>8</xdr:row>
      <xdr:rowOff>53773</xdr:rowOff>
    </xdr:to>
    <xdr:pic>
      <xdr:nvPicPr>
        <xdr:cNvPr id="3" name="Imagen 2">
          <a:extLst>
            <a:ext uri="{FF2B5EF4-FFF2-40B4-BE49-F238E27FC236}">
              <a16:creationId xmlns:a16="http://schemas.microsoft.com/office/drawing/2014/main" id="{6519ED77-6464-8E48-A7B5-AE5C3D7766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0" y="508000"/>
          <a:ext cx="2941663" cy="2034973"/>
        </a:xfrm>
        <a:prstGeom prst="rect">
          <a:avLst/>
        </a:prstGeom>
        <a:solidFill>
          <a:schemeClr val="bg1"/>
        </a:solidFill>
        <a:ln w="57150">
          <a:solidFill>
            <a:schemeClr val="bg1"/>
          </a:solid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D9" totalsRowShown="0" headerRowDxfId="127" dataDxfId="125" headerRowBorderDxfId="126" tableBorderDxfId="124">
  <autoFilter ref="A1:D9" xr:uid="{00000000-0009-0000-0100-000002000000}"/>
  <tableColumns count="4">
    <tableColumn id="1" xr3:uid="{00000000-0010-0000-0000-000001000000}" name="Cod." dataDxfId="123"/>
    <tableColumn id="2" xr3:uid="{00000000-0010-0000-0000-000002000000}" name="Competencia específica" dataDxfId="122"/>
    <tableColumn id="3" xr3:uid="{00000000-0010-0000-0000-000003000000}" name="Descriptores operativos" dataDxfId="121"/>
    <tableColumn id="4" xr3:uid="{00000000-0010-0000-0000-000004000000}" name="Ponderación" dataDxfId="120"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a3" displayName="Tabla3" ref="A2:G19" totalsRowShown="0" headerRowDxfId="119" dataDxfId="118">
  <autoFilter ref="A2:G19" xr:uid="{00000000-0009-0000-0100-000003000000}"/>
  <tableColumns count="7">
    <tableColumn id="2" xr3:uid="{00000000-0010-0000-0100-000002000000}" name="Cod. Criterio" dataDxfId="117"/>
    <tableColumn id="10" xr3:uid="{00000000-0010-0000-0100-00000A000000}" name="Cod. Comp" dataDxfId="116">
      <calculatedColumnFormula>VALUE(LEFT(Tabla3[[#This Row],[Cod. Criterio]],2))</calculatedColumnFormula>
    </tableColumn>
    <tableColumn id="3" xr3:uid="{00000000-0010-0000-0100-000003000000}" name="Criterios de evaluación según _x000a_Decreto 66/2022" dataDxfId="115"/>
    <tableColumn id="4" xr3:uid="{00000000-0010-0000-0100-000004000000}" name="Concrección del criterio para el curso 3º_x000a_(Sin cambios respecto a la Orden)" dataDxfId="114"/>
    <tableColumn id="5" xr3:uid="{00000000-0010-0000-0100-000005000000}" name="Ponderación" dataDxfId="113" dataCellStyle="Porcentaje"/>
    <tableColumn id="1" xr3:uid="{00000000-0010-0000-0100-000001000000}" name="Ponderación total" dataDxfId="112" dataCellStyle="Porcentaje">
      <calculatedColumnFormula>Tabla3[[#This Row],[Ponderación]]*VLOOKUP(B3,Tabla2[#All],4,TRUE)</calculatedColumnFormula>
    </tableColumn>
    <tableColumn id="7" xr3:uid="{00000000-0010-0000-0100-000007000000}" name="4º" dataDxfId="111"/>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a35" displayName="Tabla35" ref="A1:G42" totalsRowShown="0" headerRowDxfId="110" dataDxfId="109">
  <autoFilter ref="A1:G42" xr:uid="{00000000-0009-0000-0100-000004000000}"/>
  <tableColumns count="7">
    <tableColumn id="1" xr3:uid="{00000000-0010-0000-0200-000001000000}" name="Cod. Comp" dataDxfId="108">
      <calculatedColumnFormula>VALUE(LEFT(Tabla35[[#This Row],[Cod. Criterio]],2))</calculatedColumnFormula>
    </tableColumn>
    <tableColumn id="2" xr3:uid="{00000000-0010-0000-0200-000002000000}" name="Cod. Criterio" dataDxfId="107"/>
    <tableColumn id="10" xr3:uid="{00000000-0010-0000-0200-00000A000000}" name="Cod.Logro" dataDxfId="106"/>
    <tableColumn id="3" xr3:uid="{00000000-0010-0000-0200-000003000000}" name="Criterio / Subcriterio" dataDxfId="105"/>
    <tableColumn id="14" xr3:uid="{00000000-0010-0000-0200-00000E000000}" name="Cod-Subcrt" dataDxfId="104">
      <calculatedColumnFormula>Tabla35[[#This Row],[Criterio / Subcriterio]]</calculatedColumnFormula>
    </tableColumn>
    <tableColumn id="12" xr3:uid="{00000000-0010-0000-0200-00000C000000}" name="Ponderación parcial" dataDxfId="103" dataCellStyle="Porcentaje"/>
    <tableColumn id="5" xr3:uid="{00000000-0010-0000-0200-000005000000}" name="Ponderación global" dataDxfId="102" dataCellStyle="Porcentaje">
      <calculatedColumnFormula>IF(Tabla35[[#This Row],[Ponderación parcial]]&gt;0,Tabla35[[#This Row],[Ponderación parcial]],1)*VLOOKUP(Tabla35[[#This Row],[Cod. Criterio]],Tabla3[#All],6,FALSE)</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a5" displayName="Tabla5" ref="A2:G57" totalsRowShown="0" headerRowDxfId="101" headerRowBorderDxfId="100" tableBorderDxfId="99" totalsRowBorderDxfId="98">
  <autoFilter ref="A2:G57" xr:uid="{00000000-0009-0000-0100-000005000000}"/>
  <tableColumns count="7">
    <tableColumn id="1" xr3:uid="{00000000-0010-0000-0300-000001000000}" name="Nivel1" dataDxfId="97"/>
    <tableColumn id="2" xr3:uid="{00000000-0010-0000-0300-000002000000}" name="Nivel2" dataDxfId="96"/>
    <tableColumn id="3" xr3:uid="{00000000-0010-0000-0300-000003000000}" name="Nivel3" dataDxfId="95"/>
    <tableColumn id="4" xr3:uid="{00000000-0010-0000-0300-000004000000}" name="(Sin cambios)" dataDxfId="94"/>
    <tableColumn id="5" xr3:uid="{00000000-0010-0000-0300-000005000000}" name="Verificación Impartido" dataDxfId="93">
      <calculatedColumnFormula>MATCH(Tabla5[[#This Row],[(Sin cambios)]],Tabla6[[#All],[Saberes básicos]],0)</calculatedColumnFormula>
    </tableColumn>
    <tableColumn id="6" xr3:uid="{00000000-0010-0000-0300-000006000000}" name="3º Primaria" dataDxfId="92"/>
    <tableColumn id="7" xr3:uid="{00000000-0010-0000-0300-000007000000}" name="4º Primaria" dataDxfId="91"/>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a6" displayName="Tabla6" ref="A1:J294" totalsRowShown="0" headerRowDxfId="90" dataDxfId="89" tableBorderDxfId="88">
  <autoFilter ref="A1:J294" xr:uid="{00000000-0009-0000-0100-000006000000}"/>
  <tableColumns count="10">
    <tableColumn id="1" xr3:uid="{00000000-0010-0000-0400-000001000000}" name="UP" dataDxfId="87"/>
    <tableColumn id="11" xr3:uid="{00000000-0010-0000-0400-00000B000000}" name="Nombre" dataDxfId="86"/>
    <tableColumn id="2" xr3:uid="{00000000-0010-0000-0400-000002000000}" name="Inicio" dataDxfId="85"/>
    <tableColumn id="3" xr3:uid="{00000000-0010-0000-0400-000003000000}" name="Fin" dataDxfId="84"/>
    <tableColumn id="4" xr3:uid="{00000000-0010-0000-0400-000004000000}" name="Metodologías" dataDxfId="83"/>
    <tableColumn id="5" xr3:uid="{00000000-0010-0000-0400-000005000000}" name="Contribución  a objetivos del centro" dataDxfId="82"/>
    <tableColumn id="6" xr3:uid="{00000000-0010-0000-0400-000006000000}" name="Saberes básicos" dataDxfId="81"/>
    <tableColumn id="7" xr3:uid="{00000000-0010-0000-0400-000007000000}" name="Subcriterio" dataDxfId="80"/>
    <tableColumn id="9" xr3:uid="{00000000-0010-0000-0400-000009000000}" name="Instrumetro evaluación" dataDxfId="79"/>
    <tableColumn id="10" xr3:uid="{00000000-0010-0000-0400-00000A000000}" name="Notas" dataDxfId="78"/>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a68" displayName="Tabla68" ref="A1:M58" totalsRowShown="0" headerRowDxfId="77" dataDxfId="76" tableBorderDxfId="75">
  <autoFilter ref="A1:M58" xr:uid="{00000000-0009-0000-0100-000007000000}"/>
  <tableColumns count="13">
    <tableColumn id="1" xr3:uid="{00000000-0010-0000-0500-000001000000}" name="SA" dataDxfId="74"/>
    <tableColumn id="11" xr3:uid="{00000000-0010-0000-0500-00000B000000}" name="Nombre" dataDxfId="73"/>
    <tableColumn id="12" xr3:uid="{00000000-0010-0000-0500-00000C000000}" name="Duración" dataDxfId="72"/>
    <tableColumn id="13" xr3:uid="{00000000-0010-0000-0500-00000D000000}" name="Temp." dataDxfId="71"/>
    <tableColumn id="14" xr3:uid="{00000000-0010-0000-0500-00000E000000}" name="UP" dataDxfId="70"/>
    <tableColumn id="15" xr3:uid="{00000000-0010-0000-0500-00000F000000}" name="Vinculación con otras asignaturas o UP" dataDxfId="69"/>
    <tableColumn id="4" xr3:uid="{00000000-0010-0000-0500-000004000000}" name="Metodologías" dataDxfId="68"/>
    <tableColumn id="16" xr3:uid="{00000000-0010-0000-0500-000010000000}" name="Recursos específicos" dataDxfId="67"/>
    <tableColumn id="5" xr3:uid="{00000000-0010-0000-0500-000005000000}" name="Contribución  a objetivos del centro" dataDxfId="66"/>
    <tableColumn id="6" xr3:uid="{00000000-0010-0000-0500-000006000000}" name="Saberes básicos" dataDxfId="65"/>
    <tableColumn id="7" xr3:uid="{00000000-0010-0000-0500-000007000000}" name="Subcriterio" dataDxfId="64"/>
    <tableColumn id="9" xr3:uid="{00000000-0010-0000-0500-000009000000}" name="Instrumetro evaluación" dataDxfId="63"/>
    <tableColumn id="10" xr3:uid="{00000000-0010-0000-0500-00000A000000}" name="Observaciones" dataDxfId="62"/>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a8" displayName="Tabla8" ref="A1:E14" totalsRowShown="0" headerRowDxfId="61">
  <autoFilter ref="A1:E14" xr:uid="{00000000-0009-0000-0100-000008000000}"/>
  <tableColumns count="5">
    <tableColumn id="1" xr3:uid="{00000000-0010-0000-0600-000001000000}" name="Materiales y recursos didácticos:"/>
    <tableColumn id="2" xr3:uid="{00000000-0010-0000-0600-000002000000}" name="Digital"/>
    <tableColumn id="3" xr3:uid="{00000000-0010-0000-0600-000003000000}" name="Finalidad"/>
    <tableColumn id="4" xr3:uid="{00000000-0010-0000-0600-000004000000}" name="Temporalización"/>
    <tableColumn id="5" xr3:uid="{00000000-0010-0000-0600-000005000000}"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a10" displayName="Tabla10" ref="A1:C4" totalsRowShown="0" headerRowDxfId="60" dataDxfId="59">
  <autoFilter ref="A1:C4" xr:uid="{00000000-0009-0000-0100-00000A000000}"/>
  <tableColumns count="3">
    <tableColumn id="1" xr3:uid="{00000000-0010-0000-0700-000001000000}" name="Necesidades específicas de apoyo educativo" dataDxfId="58"/>
    <tableColumn id="2" xr3:uid="{00000000-0010-0000-0700-000002000000}" name="Medidas disponibles" dataDxfId="57"/>
    <tableColumn id="3" xr3:uid="{00000000-0010-0000-0700-000003000000}" name="Observaciones" dataDxfId="56"/>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zoomScaleNormal="100" zoomScaleSheetLayoutView="100" workbookViewId="0">
      <selection activeCell="F17" sqref="F17"/>
    </sheetView>
  </sheetViews>
  <sheetFormatPr baseColWidth="10" defaultColWidth="9.33203125" defaultRowHeight="15" x14ac:dyDescent="0.2"/>
  <cols>
    <col min="1" max="1" width="15" customWidth="1"/>
    <col min="2" max="3" width="28" customWidth="1"/>
    <col min="4" max="4" width="15.5" customWidth="1"/>
    <col min="5" max="5" width="9.33203125" customWidth="1"/>
    <col min="6" max="6" width="6.6640625" customWidth="1"/>
    <col min="7" max="7" width="126.1640625" customWidth="1"/>
  </cols>
  <sheetData>
    <row r="1" spans="1:15" ht="19" x14ac:dyDescent="0.25">
      <c r="A1" s="2"/>
      <c r="B1" s="2"/>
      <c r="C1" s="2"/>
      <c r="D1" s="2"/>
      <c r="E1" s="1"/>
    </row>
    <row r="2" spans="1:15" ht="19" x14ac:dyDescent="0.25">
      <c r="A2" s="2"/>
      <c r="B2" s="2"/>
      <c r="C2" s="2"/>
      <c r="D2" s="2"/>
      <c r="E2" s="1"/>
      <c r="F2" s="6" t="s">
        <v>0</v>
      </c>
    </row>
    <row r="3" spans="1:15" ht="19" x14ac:dyDescent="0.25">
      <c r="A3" s="2"/>
      <c r="B3" s="2"/>
      <c r="C3" s="2"/>
      <c r="D3" s="2"/>
      <c r="E3" s="1"/>
      <c r="F3">
        <v>0</v>
      </c>
      <c r="G3" t="s">
        <v>1</v>
      </c>
    </row>
    <row r="4" spans="1:15" ht="19" x14ac:dyDescent="0.25">
      <c r="A4" s="2"/>
      <c r="B4" s="2"/>
      <c r="C4" s="2"/>
      <c r="D4" s="2"/>
      <c r="E4" s="1"/>
      <c r="F4" s="22">
        <v>1</v>
      </c>
      <c r="G4" s="17" t="s">
        <v>2</v>
      </c>
    </row>
    <row r="5" spans="1:15" ht="33" x14ac:dyDescent="0.25">
      <c r="A5" s="2"/>
      <c r="B5" s="2"/>
      <c r="C5" s="2"/>
      <c r="D5" s="2"/>
      <c r="E5" s="1"/>
      <c r="F5" s="22">
        <v>2</v>
      </c>
      <c r="G5" s="17" t="s">
        <v>3</v>
      </c>
    </row>
    <row r="6" spans="1:15" ht="19" x14ac:dyDescent="0.25">
      <c r="A6" s="2"/>
      <c r="B6" s="2"/>
      <c r="C6" s="2"/>
      <c r="D6" s="2"/>
      <c r="E6" s="1"/>
      <c r="F6" s="22">
        <v>3</v>
      </c>
      <c r="G6" t="s">
        <v>4</v>
      </c>
    </row>
    <row r="7" spans="1:15" ht="19" x14ac:dyDescent="0.25">
      <c r="A7" s="2"/>
      <c r="B7" s="2"/>
      <c r="C7" s="2"/>
      <c r="D7" s="2"/>
      <c r="E7" s="1"/>
      <c r="F7" s="22">
        <v>4</v>
      </c>
      <c r="G7" s="17" t="s">
        <v>5</v>
      </c>
    </row>
    <row r="8" spans="1:15" ht="49" x14ac:dyDescent="0.25">
      <c r="A8" s="2"/>
      <c r="B8" s="2"/>
      <c r="C8" s="2"/>
      <c r="D8" s="2"/>
      <c r="E8" s="1"/>
      <c r="F8" s="22">
        <v>5</v>
      </c>
      <c r="G8" s="17" t="s">
        <v>6</v>
      </c>
      <c r="O8" s="6"/>
    </row>
    <row r="9" spans="1:15" ht="19" x14ac:dyDescent="0.25">
      <c r="A9" s="2"/>
      <c r="B9" s="2"/>
      <c r="C9" s="2"/>
      <c r="D9" s="2"/>
      <c r="E9" s="1"/>
      <c r="F9" s="22">
        <v>6</v>
      </c>
      <c r="G9" s="17" t="s">
        <v>7</v>
      </c>
    </row>
    <row r="10" spans="1:15" ht="19" x14ac:dyDescent="0.25">
      <c r="A10" s="2"/>
      <c r="B10" s="2"/>
      <c r="C10" s="2"/>
      <c r="D10" s="2"/>
      <c r="E10" s="1"/>
      <c r="F10" s="22">
        <v>7</v>
      </c>
      <c r="G10" s="17" t="s">
        <v>8</v>
      </c>
    </row>
    <row r="11" spans="1:15" ht="19" x14ac:dyDescent="0.25">
      <c r="A11" s="2"/>
      <c r="B11" s="7" t="s">
        <v>9</v>
      </c>
      <c r="C11" s="8" t="s">
        <v>498</v>
      </c>
      <c r="D11" s="2"/>
      <c r="E11" s="1"/>
      <c r="F11" s="22">
        <v>8</v>
      </c>
      <c r="G11" s="17" t="s">
        <v>10</v>
      </c>
    </row>
    <row r="12" spans="1:15" ht="18.75" customHeight="1" x14ac:dyDescent="0.25">
      <c r="A12" s="2"/>
      <c r="B12" s="7" t="s">
        <v>11</v>
      </c>
      <c r="C12" s="8" t="s">
        <v>12</v>
      </c>
      <c r="D12" s="2"/>
      <c r="E12" s="1"/>
      <c r="F12" s="22">
        <v>9</v>
      </c>
      <c r="G12" s="17" t="s">
        <v>13</v>
      </c>
    </row>
    <row r="13" spans="1:15" ht="19" x14ac:dyDescent="0.25">
      <c r="A13" s="2"/>
      <c r="B13" s="7" t="s">
        <v>14</v>
      </c>
      <c r="C13" s="8" t="s">
        <v>15</v>
      </c>
      <c r="D13" s="2"/>
      <c r="E13" s="1"/>
      <c r="F13" s="22">
        <v>10</v>
      </c>
      <c r="G13" s="17" t="s">
        <v>16</v>
      </c>
    </row>
    <row r="14" spans="1:15" ht="16.5" customHeight="1" x14ac:dyDescent="0.25">
      <c r="A14" s="2"/>
      <c r="B14" s="7" t="s">
        <v>17</v>
      </c>
      <c r="C14" s="8" t="s">
        <v>12</v>
      </c>
      <c r="D14" s="2"/>
      <c r="E14" s="1"/>
      <c r="F14" s="22"/>
      <c r="G14" s="17"/>
    </row>
    <row r="15" spans="1:15" ht="19" x14ac:dyDescent="0.25">
      <c r="A15" s="2"/>
      <c r="B15" s="7" t="s">
        <v>18</v>
      </c>
      <c r="C15" s="8" t="s">
        <v>19</v>
      </c>
      <c r="D15" s="2"/>
      <c r="E15" s="1"/>
      <c r="F15" s="22"/>
      <c r="G15" s="14"/>
    </row>
    <row r="16" spans="1:15" ht="19" x14ac:dyDescent="0.25">
      <c r="A16" s="2"/>
      <c r="B16" s="7" t="s">
        <v>20</v>
      </c>
      <c r="C16" s="8" t="s">
        <v>499</v>
      </c>
      <c r="D16" s="2"/>
      <c r="E16" s="1"/>
    </row>
    <row r="17" spans="1:7" ht="19" x14ac:dyDescent="0.25">
      <c r="A17" s="2"/>
      <c r="B17" s="7" t="s">
        <v>21</v>
      </c>
      <c r="C17" s="9">
        <v>45971</v>
      </c>
      <c r="D17" s="2"/>
      <c r="E17" s="1"/>
      <c r="F17" s="22"/>
      <c r="G17" s="17"/>
    </row>
    <row r="18" spans="1:7" ht="19" x14ac:dyDescent="0.25">
      <c r="A18" s="2"/>
      <c r="B18" s="2"/>
      <c r="C18" s="2"/>
      <c r="D18" s="2"/>
      <c r="E18" s="1"/>
      <c r="G18" s="17"/>
    </row>
    <row r="19" spans="1:7" ht="19" x14ac:dyDescent="0.25">
      <c r="A19" s="2"/>
      <c r="B19" s="2"/>
      <c r="C19" s="2"/>
      <c r="D19" s="2"/>
      <c r="E19" s="1"/>
    </row>
    <row r="20" spans="1:7" ht="19" x14ac:dyDescent="0.25">
      <c r="A20" s="2"/>
      <c r="B20" s="2"/>
      <c r="C20" s="2"/>
      <c r="D20" s="2"/>
      <c r="E20" s="1"/>
    </row>
    <row r="21" spans="1:7" ht="19" x14ac:dyDescent="0.25">
      <c r="A21" s="2"/>
      <c r="B21" s="2"/>
      <c r="C21" s="2"/>
      <c r="D21" s="2"/>
      <c r="E21" s="1"/>
    </row>
    <row r="22" spans="1:7" ht="19" x14ac:dyDescent="0.25">
      <c r="A22" s="2"/>
      <c r="B22" s="2"/>
      <c r="C22" s="2"/>
      <c r="D22" s="2"/>
      <c r="E22" s="1"/>
    </row>
    <row r="23" spans="1:7" ht="19" x14ac:dyDescent="0.25">
      <c r="A23" s="2"/>
      <c r="B23" s="2"/>
      <c r="C23" s="2"/>
      <c r="D23" s="2"/>
      <c r="E23" s="1"/>
    </row>
    <row r="24" spans="1:7" ht="19" x14ac:dyDescent="0.25">
      <c r="A24" s="2"/>
      <c r="B24" s="2"/>
      <c r="C24" s="2"/>
      <c r="D24" s="2"/>
      <c r="E24" s="1"/>
    </row>
    <row r="25" spans="1:7" ht="19" x14ac:dyDescent="0.25">
      <c r="A25" s="2"/>
      <c r="B25" s="2"/>
      <c r="C25" s="2"/>
      <c r="D25" s="2"/>
      <c r="E25" s="1"/>
    </row>
    <row r="26" spans="1:7" ht="19" x14ac:dyDescent="0.25">
      <c r="A26" s="1"/>
      <c r="B26" s="1"/>
      <c r="C26" s="1"/>
      <c r="D26" s="1"/>
      <c r="E26" s="1"/>
    </row>
    <row r="27" spans="1:7" ht="19" x14ac:dyDescent="0.2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E14"/>
  <sheetViews>
    <sheetView workbookViewId="0">
      <selection activeCell="D15" sqref="D15"/>
    </sheetView>
  </sheetViews>
  <sheetFormatPr baseColWidth="10" defaultColWidth="11.5" defaultRowHeight="15" x14ac:dyDescent="0.2"/>
  <cols>
    <col min="1" max="1" width="38.83203125" customWidth="1"/>
    <col min="2" max="2" width="8.83203125" customWidth="1"/>
    <col min="3" max="3" width="30.5" customWidth="1"/>
    <col min="4" max="4" width="17.6640625" customWidth="1"/>
    <col min="5" max="5" width="64.5" customWidth="1"/>
  </cols>
  <sheetData>
    <row r="1" spans="1:5" x14ac:dyDescent="0.2">
      <c r="A1" s="4" t="s">
        <v>438</v>
      </c>
      <c r="B1" s="4" t="s">
        <v>439</v>
      </c>
      <c r="C1" s="4" t="s">
        <v>440</v>
      </c>
      <c r="D1" s="4" t="s">
        <v>441</v>
      </c>
      <c r="E1" s="4" t="s">
        <v>406</v>
      </c>
    </row>
    <row r="2" spans="1:5" ht="17" x14ac:dyDescent="0.2">
      <c r="A2" s="84" t="s">
        <v>442</v>
      </c>
      <c r="B2" t="s">
        <v>443</v>
      </c>
      <c r="D2" t="s">
        <v>444</v>
      </c>
    </row>
    <row r="3" spans="1:5" ht="17" x14ac:dyDescent="0.2">
      <c r="A3" s="84" t="s">
        <v>445</v>
      </c>
      <c r="B3" t="s">
        <v>443</v>
      </c>
      <c r="D3" t="s">
        <v>444</v>
      </c>
    </row>
    <row r="4" spans="1:5" ht="17" x14ac:dyDescent="0.2">
      <c r="A4" s="84" t="s">
        <v>446</v>
      </c>
      <c r="B4" t="s">
        <v>443</v>
      </c>
      <c r="D4" t="s">
        <v>447</v>
      </c>
    </row>
    <row r="5" spans="1:5" ht="17" x14ac:dyDescent="0.2">
      <c r="A5" s="84" t="s">
        <v>448</v>
      </c>
      <c r="B5" t="s">
        <v>443</v>
      </c>
      <c r="D5" t="s">
        <v>444</v>
      </c>
    </row>
    <row r="6" spans="1:5" ht="17" x14ac:dyDescent="0.2">
      <c r="A6" s="84" t="s">
        <v>449</v>
      </c>
      <c r="B6" t="s">
        <v>443</v>
      </c>
      <c r="D6" t="s">
        <v>444</v>
      </c>
    </row>
    <row r="7" spans="1:5" ht="17" x14ac:dyDescent="0.2">
      <c r="A7" s="84" t="s">
        <v>450</v>
      </c>
      <c r="B7" t="s">
        <v>443</v>
      </c>
      <c r="D7" t="s">
        <v>444</v>
      </c>
    </row>
    <row r="8" spans="1:5" ht="17" x14ac:dyDescent="0.2">
      <c r="A8" s="84" t="s">
        <v>451</v>
      </c>
      <c r="B8" t="s">
        <v>443</v>
      </c>
      <c r="D8" t="s">
        <v>444</v>
      </c>
    </row>
    <row r="9" spans="1:5" ht="17" x14ac:dyDescent="0.2">
      <c r="A9" s="84" t="s">
        <v>452</v>
      </c>
      <c r="B9" t="s">
        <v>453</v>
      </c>
      <c r="D9" t="s">
        <v>436</v>
      </c>
    </row>
    <row r="10" spans="1:5" ht="17" x14ac:dyDescent="0.2">
      <c r="A10" s="84" t="s">
        <v>454</v>
      </c>
      <c r="B10" t="s">
        <v>443</v>
      </c>
      <c r="D10" t="s">
        <v>455</v>
      </c>
    </row>
    <row r="11" spans="1:5" ht="17" x14ac:dyDescent="0.2">
      <c r="A11" s="84" t="s">
        <v>456</v>
      </c>
      <c r="B11" t="s">
        <v>443</v>
      </c>
      <c r="D11" t="s">
        <v>444</v>
      </c>
    </row>
    <row r="12" spans="1:5" x14ac:dyDescent="0.2">
      <c r="A12" t="s">
        <v>457</v>
      </c>
      <c r="B12" t="s">
        <v>453</v>
      </c>
      <c r="D12" t="s">
        <v>444</v>
      </c>
    </row>
    <row r="13" spans="1:5" x14ac:dyDescent="0.2">
      <c r="A13" t="s">
        <v>458</v>
      </c>
      <c r="B13" t="s">
        <v>453</v>
      </c>
      <c r="D13" t="s">
        <v>444</v>
      </c>
    </row>
    <row r="14" spans="1:5" x14ac:dyDescent="0.2">
      <c r="A14" t="s">
        <v>417</v>
      </c>
      <c r="B14" t="s">
        <v>459</v>
      </c>
      <c r="D14" t="s">
        <v>444</v>
      </c>
    </row>
  </sheetData>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H23"/>
  <sheetViews>
    <sheetView showGridLines="0" topLeftCell="A3" workbookViewId="0">
      <selection activeCell="A18" sqref="A18:H18"/>
    </sheetView>
  </sheetViews>
  <sheetFormatPr baseColWidth="10" defaultColWidth="11.5" defaultRowHeight="15" x14ac:dyDescent="0.2"/>
  <cols>
    <col min="1" max="1" width="25.5" customWidth="1"/>
    <col min="8" max="8" width="13.5" customWidth="1"/>
  </cols>
  <sheetData>
    <row r="1" spans="1:8" x14ac:dyDescent="0.2">
      <c r="A1" s="99" t="s">
        <v>460</v>
      </c>
      <c r="B1" s="100"/>
      <c r="C1" s="100"/>
      <c r="D1" s="100"/>
      <c r="E1" s="100"/>
      <c r="F1" s="100"/>
      <c r="G1" s="100"/>
      <c r="H1" s="101"/>
    </row>
    <row r="2" spans="1:8" ht="154.5" customHeight="1" x14ac:dyDescent="0.2">
      <c r="A2" s="104" t="s">
        <v>461</v>
      </c>
      <c r="B2" s="105"/>
      <c r="C2" s="105"/>
      <c r="D2" s="105"/>
      <c r="E2" s="105"/>
      <c r="F2" s="105"/>
      <c r="G2" s="105"/>
      <c r="H2" s="106"/>
    </row>
    <row r="3" spans="1:8" x14ac:dyDescent="0.2">
      <c r="A3" s="99" t="s">
        <v>462</v>
      </c>
      <c r="B3" s="100"/>
      <c r="C3" s="100"/>
      <c r="D3" s="100"/>
      <c r="E3" s="100"/>
      <c r="F3" s="100"/>
      <c r="G3" s="100"/>
      <c r="H3" s="101"/>
    </row>
    <row r="4" spans="1:8" ht="13.5" customHeight="1" x14ac:dyDescent="0.2">
      <c r="A4" s="12" t="s">
        <v>463</v>
      </c>
      <c r="B4" s="102" t="s">
        <v>464</v>
      </c>
      <c r="C4" s="102"/>
      <c r="D4" s="102"/>
      <c r="E4" s="102"/>
      <c r="F4" s="102"/>
      <c r="G4" s="102"/>
      <c r="H4" s="103"/>
    </row>
    <row r="5" spans="1:8" ht="13.5" customHeight="1" x14ac:dyDescent="0.2">
      <c r="A5" s="13" t="s">
        <v>465</v>
      </c>
      <c r="B5" s="102" t="s">
        <v>466</v>
      </c>
      <c r="C5" s="102"/>
      <c r="D5" s="102"/>
      <c r="E5" s="102"/>
      <c r="F5" s="102"/>
      <c r="G5" s="102"/>
      <c r="H5" s="103"/>
    </row>
    <row r="6" spans="1:8" ht="13.5" customHeight="1" x14ac:dyDescent="0.2">
      <c r="A6" s="11" t="s">
        <v>467</v>
      </c>
      <c r="B6" s="102" t="s">
        <v>468</v>
      </c>
      <c r="C6" s="102"/>
      <c r="D6" s="102"/>
      <c r="E6" s="102"/>
      <c r="F6" s="102"/>
      <c r="G6" s="102"/>
      <c r="H6" s="103"/>
    </row>
    <row r="7" spans="1:8" x14ac:dyDescent="0.2">
      <c r="A7" s="99" t="s">
        <v>469</v>
      </c>
      <c r="B7" s="100"/>
      <c r="C7" s="100"/>
      <c r="D7" s="100"/>
      <c r="E7" s="100"/>
      <c r="F7" s="100"/>
      <c r="G7" s="100"/>
      <c r="H7" s="101"/>
    </row>
    <row r="8" spans="1:8" ht="13.5" customHeight="1" x14ac:dyDescent="0.2">
      <c r="A8" s="12" t="s">
        <v>470</v>
      </c>
      <c r="B8" s="102" t="s">
        <v>471</v>
      </c>
      <c r="C8" s="102"/>
      <c r="D8" s="102"/>
      <c r="E8" s="102"/>
      <c r="F8" s="102"/>
      <c r="G8" s="102"/>
      <c r="H8" s="103"/>
    </row>
    <row r="9" spans="1:8" ht="13.5" customHeight="1" x14ac:dyDescent="0.2">
      <c r="A9" s="13" t="s">
        <v>472</v>
      </c>
      <c r="B9" s="102" t="s">
        <v>473</v>
      </c>
      <c r="C9" s="102"/>
      <c r="D9" s="102"/>
      <c r="E9" s="102"/>
      <c r="F9" s="102"/>
      <c r="G9" s="102"/>
      <c r="H9" s="103"/>
    </row>
    <row r="10" spans="1:8" ht="13.5" customHeight="1" x14ac:dyDescent="0.2">
      <c r="A10" s="11" t="s">
        <v>474</v>
      </c>
      <c r="B10" s="102" t="s">
        <v>475</v>
      </c>
      <c r="C10" s="102"/>
      <c r="D10" s="102"/>
      <c r="E10" s="102"/>
      <c r="F10" s="102"/>
      <c r="G10" s="102"/>
      <c r="H10" s="103"/>
    </row>
    <row r="11" spans="1:8" ht="15" customHeight="1" x14ac:dyDescent="0.2">
      <c r="A11" s="11" t="s">
        <v>476</v>
      </c>
      <c r="B11" s="102" t="s">
        <v>477</v>
      </c>
      <c r="C11" s="102"/>
      <c r="D11" s="102"/>
      <c r="E11" s="102"/>
      <c r="F11" s="102"/>
      <c r="G11" s="102"/>
      <c r="H11" s="103"/>
    </row>
    <row r="12" spans="1:8" ht="13.5" customHeight="1" x14ac:dyDescent="0.2">
      <c r="A12" s="11" t="s">
        <v>478</v>
      </c>
      <c r="B12" s="102" t="s">
        <v>479</v>
      </c>
      <c r="C12" s="102"/>
      <c r="D12" s="102"/>
      <c r="E12" s="102"/>
      <c r="F12" s="102"/>
      <c r="G12" s="102"/>
      <c r="H12" s="103"/>
    </row>
    <row r="13" spans="1:8" x14ac:dyDescent="0.2">
      <c r="A13" s="99" t="s">
        <v>480</v>
      </c>
      <c r="B13" s="100"/>
      <c r="C13" s="100"/>
      <c r="D13" s="100"/>
      <c r="E13" s="100"/>
      <c r="F13" s="100"/>
      <c r="G13" s="100"/>
      <c r="H13" s="101"/>
    </row>
    <row r="14" spans="1:8" ht="121.5" customHeight="1" x14ac:dyDescent="0.2">
      <c r="A14" s="104" t="s">
        <v>481</v>
      </c>
      <c r="B14" s="105"/>
      <c r="C14" s="105"/>
      <c r="D14" s="105"/>
      <c r="E14" s="105"/>
      <c r="F14" s="105"/>
      <c r="G14" s="105"/>
      <c r="H14" s="106"/>
    </row>
    <row r="15" spans="1:8" x14ac:dyDescent="0.2">
      <c r="A15" s="107" t="s">
        <v>482</v>
      </c>
      <c r="B15" s="108"/>
      <c r="C15" s="108"/>
      <c r="D15" s="108"/>
      <c r="E15" s="108"/>
      <c r="F15" s="108"/>
      <c r="G15" s="108"/>
      <c r="H15" s="109"/>
    </row>
    <row r="16" spans="1:8" x14ac:dyDescent="0.2">
      <c r="A16" s="93" t="s">
        <v>483</v>
      </c>
      <c r="B16" s="94"/>
      <c r="C16" s="94"/>
      <c r="D16" s="94"/>
      <c r="E16" s="94"/>
      <c r="F16" s="94"/>
      <c r="G16" s="94"/>
      <c r="H16" s="95"/>
    </row>
    <row r="17" spans="1:8" x14ac:dyDescent="0.2">
      <c r="A17" s="93" t="s">
        <v>484</v>
      </c>
      <c r="B17" s="94"/>
      <c r="C17" s="94"/>
      <c r="D17" s="94"/>
      <c r="E17" s="94"/>
      <c r="F17" s="94"/>
      <c r="G17" s="94"/>
      <c r="H17" s="95"/>
    </row>
    <row r="18" spans="1:8" x14ac:dyDescent="0.2">
      <c r="A18" s="93" t="s">
        <v>485</v>
      </c>
      <c r="B18" s="94"/>
      <c r="C18" s="94"/>
      <c r="D18" s="94"/>
      <c r="E18" s="94"/>
      <c r="F18" s="94"/>
      <c r="G18" s="94"/>
      <c r="H18" s="95"/>
    </row>
    <row r="19" spans="1:8" x14ac:dyDescent="0.2">
      <c r="A19" s="15"/>
      <c r="B19" s="8"/>
      <c r="C19" s="8"/>
      <c r="D19" s="8"/>
      <c r="E19" s="8"/>
      <c r="F19" s="8"/>
      <c r="G19" s="8"/>
      <c r="H19" s="16"/>
    </row>
    <row r="20" spans="1:8" x14ac:dyDescent="0.2">
      <c r="A20" s="93"/>
      <c r="B20" s="94"/>
      <c r="C20" s="94"/>
      <c r="D20" s="94"/>
      <c r="E20" s="94"/>
      <c r="F20" s="94"/>
      <c r="G20" s="94"/>
      <c r="H20" s="95"/>
    </row>
    <row r="21" spans="1:8" x14ac:dyDescent="0.2">
      <c r="A21" s="93"/>
      <c r="B21" s="94"/>
      <c r="C21" s="94"/>
      <c r="D21" s="94"/>
      <c r="E21" s="94"/>
      <c r="F21" s="94"/>
      <c r="G21" s="94"/>
      <c r="H21" s="95"/>
    </row>
    <row r="22" spans="1:8" x14ac:dyDescent="0.2">
      <c r="A22" s="93"/>
      <c r="B22" s="94"/>
      <c r="C22" s="94"/>
      <c r="D22" s="94"/>
      <c r="E22" s="94"/>
      <c r="F22" s="94"/>
      <c r="G22" s="94"/>
      <c r="H22" s="95"/>
    </row>
    <row r="23" spans="1:8" x14ac:dyDescent="0.2">
      <c r="A23" s="96"/>
      <c r="B23" s="97"/>
      <c r="C23" s="97"/>
      <c r="D23" s="97"/>
      <c r="E23" s="97"/>
      <c r="F23" s="97"/>
      <c r="G23" s="97"/>
      <c r="H23" s="98"/>
    </row>
  </sheetData>
  <mergeCells count="22">
    <mergeCell ref="A1:H1"/>
    <mergeCell ref="A2:H2"/>
    <mergeCell ref="A13:H13"/>
    <mergeCell ref="A14:H14"/>
    <mergeCell ref="A15:H15"/>
    <mergeCell ref="A7:H7"/>
    <mergeCell ref="B8:H8"/>
    <mergeCell ref="B9:H9"/>
    <mergeCell ref="B10:H10"/>
    <mergeCell ref="B11:H11"/>
    <mergeCell ref="B12:H12"/>
    <mergeCell ref="A22:H22"/>
    <mergeCell ref="A23:H23"/>
    <mergeCell ref="A3:H3"/>
    <mergeCell ref="B4:H4"/>
    <mergeCell ref="B5:H5"/>
    <mergeCell ref="B6:H6"/>
    <mergeCell ref="A16:H16"/>
    <mergeCell ref="A17:H17"/>
    <mergeCell ref="A18:H18"/>
    <mergeCell ref="A20:H20"/>
    <mergeCell ref="A21:H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C4"/>
  <sheetViews>
    <sheetView workbookViewId="0">
      <selection activeCell="C4" sqref="C4"/>
    </sheetView>
  </sheetViews>
  <sheetFormatPr baseColWidth="10" defaultColWidth="11.5" defaultRowHeight="15" x14ac:dyDescent="0.2"/>
  <cols>
    <col min="1" max="1" width="42.33203125" customWidth="1"/>
    <col min="2" max="2" width="38.83203125" customWidth="1"/>
    <col min="3" max="3" width="56.5" customWidth="1"/>
  </cols>
  <sheetData>
    <row r="1" spans="1:3" x14ac:dyDescent="0.2">
      <c r="A1" s="4" t="s">
        <v>486</v>
      </c>
      <c r="B1" s="4" t="s">
        <v>482</v>
      </c>
      <c r="C1" s="4" t="s">
        <v>406</v>
      </c>
    </row>
    <row r="2" spans="1:3" x14ac:dyDescent="0.2">
      <c r="A2" s="40" t="s">
        <v>487</v>
      </c>
      <c r="B2" t="s">
        <v>488</v>
      </c>
    </row>
    <row r="3" spans="1:3" x14ac:dyDescent="0.2">
      <c r="A3" s="40" t="s">
        <v>489</v>
      </c>
      <c r="B3" t="s">
        <v>490</v>
      </c>
    </row>
    <row r="4" spans="1:3" x14ac:dyDescent="0.2">
      <c r="A4" s="40" t="s">
        <v>491</v>
      </c>
      <c r="B4" t="s">
        <v>492</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B11"/>
  <sheetViews>
    <sheetView workbookViewId="0">
      <selection activeCell="A12" sqref="A12"/>
    </sheetView>
  </sheetViews>
  <sheetFormatPr baseColWidth="10" defaultColWidth="11.5" defaultRowHeight="15" x14ac:dyDescent="0.2"/>
  <cols>
    <col min="1" max="1" width="32.83203125" customWidth="1"/>
    <col min="2" max="2" width="34.6640625" customWidth="1"/>
    <col min="3" max="3" width="63.1640625" customWidth="1"/>
  </cols>
  <sheetData>
    <row r="1" spans="1:2" x14ac:dyDescent="0.2">
      <c r="A1" s="47" t="s">
        <v>362</v>
      </c>
      <c r="B1" s="47" t="s">
        <v>493</v>
      </c>
    </row>
    <row r="2" spans="1:2" x14ac:dyDescent="0.2">
      <c r="A2" t="s">
        <v>371</v>
      </c>
      <c r="B2" t="s">
        <v>374</v>
      </c>
    </row>
    <row r="3" spans="1:2" x14ac:dyDescent="0.2">
      <c r="A3" t="s">
        <v>413</v>
      </c>
      <c r="B3" t="s">
        <v>380</v>
      </c>
    </row>
    <row r="4" spans="1:2" x14ac:dyDescent="0.2">
      <c r="A4" t="s">
        <v>420</v>
      </c>
      <c r="B4" t="s">
        <v>415</v>
      </c>
    </row>
    <row r="5" spans="1:2" x14ac:dyDescent="0.2">
      <c r="A5" t="s">
        <v>375</v>
      </c>
      <c r="B5" t="s">
        <v>376</v>
      </c>
    </row>
    <row r="6" spans="1:2" x14ac:dyDescent="0.2">
      <c r="A6" t="s">
        <v>494</v>
      </c>
      <c r="B6" t="s">
        <v>372</v>
      </c>
    </row>
    <row r="7" spans="1:2" x14ac:dyDescent="0.2">
      <c r="A7" t="s">
        <v>373</v>
      </c>
      <c r="B7" t="s">
        <v>418</v>
      </c>
    </row>
    <row r="8" spans="1:2" x14ac:dyDescent="0.2">
      <c r="A8" t="s">
        <v>495</v>
      </c>
      <c r="B8" t="s">
        <v>496</v>
      </c>
    </row>
    <row r="9" spans="1:2" x14ac:dyDescent="0.2">
      <c r="A9" t="s">
        <v>377</v>
      </c>
      <c r="B9" t="s">
        <v>497</v>
      </c>
    </row>
    <row r="10" spans="1:2" x14ac:dyDescent="0.2">
      <c r="A10" t="s">
        <v>379</v>
      </c>
      <c r="B10" t="s">
        <v>378</v>
      </c>
    </row>
    <row r="11" spans="1:2" x14ac:dyDescent="0.2">
      <c r="B11" t="s">
        <v>374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tabSelected="1" workbookViewId="0">
      <selection activeCell="A7" sqref="A7"/>
    </sheetView>
  </sheetViews>
  <sheetFormatPr baseColWidth="10" defaultColWidth="11.5" defaultRowHeight="15" x14ac:dyDescent="0.2"/>
  <sheetData>
    <row r="1" spans="1:1" x14ac:dyDescent="0.2">
      <c r="A1" s="6" t="s">
        <v>22</v>
      </c>
    </row>
    <row r="2" spans="1:1" x14ac:dyDescent="0.2">
      <c r="A2" t="s">
        <v>500</v>
      </c>
    </row>
    <row r="3" spans="1:1" x14ac:dyDescent="0.2">
      <c r="A3" t="s">
        <v>23</v>
      </c>
    </row>
    <row r="4" spans="1:1" x14ac:dyDescent="0.2">
      <c r="A4" s="6" t="s">
        <v>24</v>
      </c>
    </row>
    <row r="5" spans="1:1" x14ac:dyDescent="0.2">
      <c r="A5" t="s">
        <v>501</v>
      </c>
    </row>
    <row r="6" spans="1:1" x14ac:dyDescent="0.2">
      <c r="A6" t="s">
        <v>502</v>
      </c>
    </row>
    <row r="7" spans="1:1" x14ac:dyDescent="0.2">
      <c r="A7" t="s">
        <v>503</v>
      </c>
    </row>
    <row r="8" spans="1:1" x14ac:dyDescent="0.2">
      <c r="A8" t="s">
        <v>504</v>
      </c>
    </row>
    <row r="9" spans="1:1" x14ac:dyDescent="0.2">
      <c r="A9" t="s">
        <v>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H36"/>
  <sheetViews>
    <sheetView showGridLines="0" workbookViewId="0">
      <pane xSplit="2" ySplit="2" topLeftCell="D3" activePane="bottomRight" state="frozen"/>
      <selection pane="topRight" activeCell="C1" sqref="C1"/>
      <selection pane="bottomLeft" activeCell="A3" sqref="A3"/>
      <selection pane="bottomRight" activeCell="F29" sqref="F29"/>
    </sheetView>
  </sheetViews>
  <sheetFormatPr baseColWidth="10" defaultColWidth="0" defaultRowHeight="15" zeroHeight="1" x14ac:dyDescent="0.2"/>
  <cols>
    <col min="1" max="1" width="18.83203125" style="5" customWidth="1"/>
    <col min="2" max="2" width="50.6640625" style="5" customWidth="1"/>
    <col min="3" max="3" width="43.1640625" style="5" hidden="1" customWidth="1"/>
    <col min="4" max="4" width="43.1640625" style="5" customWidth="1"/>
    <col min="5" max="5" width="43.1640625" style="5" hidden="1" customWidth="1"/>
    <col min="6" max="6" width="43.1640625" style="5" customWidth="1"/>
    <col min="7" max="7" width="43.1640625" style="5" hidden="1" customWidth="1"/>
    <col min="8" max="8" width="43.1640625" style="5" customWidth="1"/>
    <col min="9" max="16384" width="11.5" hidden="1"/>
  </cols>
  <sheetData>
    <row r="1" spans="1:8" x14ac:dyDescent="0.2">
      <c r="A1" s="19"/>
      <c r="B1" s="19"/>
      <c r="C1" s="89" t="s">
        <v>26</v>
      </c>
      <c r="D1" s="89"/>
      <c r="E1" s="89"/>
      <c r="F1" s="89"/>
      <c r="G1" s="89"/>
      <c r="H1" s="89"/>
    </row>
    <row r="2" spans="1:8" x14ac:dyDescent="0.2">
      <c r="A2" s="19" t="s">
        <v>27</v>
      </c>
      <c r="B2" s="19" t="s">
        <v>28</v>
      </c>
      <c r="C2" s="19" t="s">
        <v>29</v>
      </c>
      <c r="D2" s="19" t="s">
        <v>30</v>
      </c>
      <c r="E2" s="19" t="s">
        <v>31</v>
      </c>
      <c r="F2" s="19" t="s">
        <v>32</v>
      </c>
      <c r="G2" s="19" t="s">
        <v>33</v>
      </c>
      <c r="H2" s="19" t="s">
        <v>34</v>
      </c>
    </row>
    <row r="3" spans="1:8" ht="128" x14ac:dyDescent="0.2">
      <c r="A3" s="90" t="s">
        <v>35</v>
      </c>
      <c r="B3" s="48" t="s">
        <v>36</v>
      </c>
      <c r="C3" s="48" t="s">
        <v>37</v>
      </c>
      <c r="D3" s="48" t="s">
        <v>38</v>
      </c>
      <c r="E3" s="48" t="s">
        <v>39</v>
      </c>
      <c r="F3" s="48" t="s">
        <v>40</v>
      </c>
      <c r="G3" s="48"/>
      <c r="H3" s="48" t="s">
        <v>36</v>
      </c>
    </row>
    <row r="4" spans="1:8" ht="96" x14ac:dyDescent="0.2">
      <c r="A4" s="87"/>
      <c r="B4" s="49" t="s">
        <v>41</v>
      </c>
      <c r="C4" s="49"/>
      <c r="D4" s="67" t="s">
        <v>42</v>
      </c>
      <c r="E4" s="49"/>
      <c r="F4" s="49" t="s">
        <v>43</v>
      </c>
      <c r="G4" s="49"/>
      <c r="H4" s="49" t="s">
        <v>41</v>
      </c>
    </row>
    <row r="5" spans="1:8" ht="112" x14ac:dyDescent="0.2">
      <c r="A5" s="87"/>
      <c r="B5" s="49" t="s">
        <v>44</v>
      </c>
      <c r="C5" s="49"/>
      <c r="D5" s="67" t="s">
        <v>45</v>
      </c>
      <c r="E5" s="49"/>
      <c r="F5" s="49" t="s">
        <v>46</v>
      </c>
      <c r="G5" s="49"/>
      <c r="H5" s="49" t="s">
        <v>47</v>
      </c>
    </row>
    <row r="6" spans="1:8" ht="128" x14ac:dyDescent="0.2">
      <c r="A6" s="87"/>
      <c r="B6" s="49" t="s">
        <v>48</v>
      </c>
      <c r="C6" s="49"/>
      <c r="D6" s="50" t="s">
        <v>49</v>
      </c>
      <c r="E6" s="49"/>
      <c r="F6" s="50" t="s">
        <v>50</v>
      </c>
      <c r="G6" s="49"/>
      <c r="H6" s="49" t="s">
        <v>48</v>
      </c>
    </row>
    <row r="7" spans="1:8" ht="112" x14ac:dyDescent="0.2">
      <c r="A7" s="87"/>
      <c r="B7" s="49" t="s">
        <v>51</v>
      </c>
      <c r="C7" s="49"/>
      <c r="D7" s="51" t="s">
        <v>52</v>
      </c>
      <c r="E7" s="49"/>
      <c r="F7" s="51" t="s">
        <v>53</v>
      </c>
      <c r="G7" s="49"/>
      <c r="H7" s="49" t="s">
        <v>51</v>
      </c>
    </row>
    <row r="8" spans="1:8" ht="118.5" customHeight="1" x14ac:dyDescent="0.2">
      <c r="A8" s="86" t="s">
        <v>54</v>
      </c>
      <c r="B8" s="52" t="s">
        <v>55</v>
      </c>
      <c r="C8" s="52"/>
      <c r="D8" s="53" t="s">
        <v>56</v>
      </c>
      <c r="E8" s="52"/>
      <c r="F8" s="53" t="s">
        <v>57</v>
      </c>
      <c r="G8" s="52"/>
      <c r="H8" s="52" t="s">
        <v>55</v>
      </c>
    </row>
    <row r="9" spans="1:8" ht="96" x14ac:dyDescent="0.2">
      <c r="A9" s="86"/>
      <c r="B9" s="52" t="s">
        <v>58</v>
      </c>
      <c r="C9" s="52"/>
      <c r="D9" s="53" t="s">
        <v>59</v>
      </c>
      <c r="E9" s="52"/>
      <c r="F9" s="53" t="s">
        <v>60</v>
      </c>
      <c r="G9" s="52"/>
      <c r="H9" s="52" t="s">
        <v>58</v>
      </c>
    </row>
    <row r="10" spans="1:8" ht="64" x14ac:dyDescent="0.2">
      <c r="A10" s="86"/>
      <c r="B10" s="52" t="s">
        <v>61</v>
      </c>
      <c r="C10" s="52"/>
      <c r="D10" s="53" t="s">
        <v>62</v>
      </c>
      <c r="E10" s="52"/>
      <c r="F10" s="53" t="s">
        <v>63</v>
      </c>
      <c r="G10" s="52"/>
      <c r="H10" s="52" t="s">
        <v>61</v>
      </c>
    </row>
    <row r="11" spans="1:8" ht="96" x14ac:dyDescent="0.2">
      <c r="A11" s="87" t="s">
        <v>64</v>
      </c>
      <c r="B11" s="49" t="s">
        <v>65</v>
      </c>
      <c r="C11" s="49"/>
      <c r="D11" s="51" t="s">
        <v>66</v>
      </c>
      <c r="E11" s="49"/>
      <c r="F11" s="51" t="s">
        <v>67</v>
      </c>
      <c r="G11" s="49"/>
      <c r="H11" s="49" t="s">
        <v>65</v>
      </c>
    </row>
    <row r="12" spans="1:8" ht="96" x14ac:dyDescent="0.2">
      <c r="A12" s="87"/>
      <c r="B12" s="49" t="s">
        <v>68</v>
      </c>
      <c r="C12" s="49"/>
      <c r="D12" s="51" t="s">
        <v>69</v>
      </c>
      <c r="E12" s="49"/>
      <c r="F12" s="51" t="s">
        <v>70</v>
      </c>
      <c r="G12" s="49"/>
      <c r="H12" s="49" t="s">
        <v>68</v>
      </c>
    </row>
    <row r="13" spans="1:8" ht="112" x14ac:dyDescent="0.2">
      <c r="A13" s="87"/>
      <c r="B13" s="49" t="s">
        <v>71</v>
      </c>
      <c r="C13" s="49"/>
      <c r="D13" s="51" t="s">
        <v>72</v>
      </c>
      <c r="E13" s="49"/>
      <c r="F13" s="51" t="s">
        <v>73</v>
      </c>
      <c r="G13" s="49"/>
      <c r="H13" s="49" t="s">
        <v>71</v>
      </c>
    </row>
    <row r="14" spans="1:8" ht="128" x14ac:dyDescent="0.2">
      <c r="A14" s="87"/>
      <c r="B14" s="49" t="s">
        <v>74</v>
      </c>
      <c r="C14" s="49"/>
      <c r="D14" s="51" t="s">
        <v>75</v>
      </c>
      <c r="E14" s="49"/>
      <c r="F14" s="51" t="s">
        <v>76</v>
      </c>
      <c r="G14" s="49"/>
      <c r="H14" s="49" t="s">
        <v>74</v>
      </c>
    </row>
    <row r="15" spans="1:8" ht="80" x14ac:dyDescent="0.2">
      <c r="A15" s="87"/>
      <c r="B15" s="49" t="s">
        <v>77</v>
      </c>
      <c r="C15" s="49"/>
      <c r="D15" s="51" t="s">
        <v>78</v>
      </c>
      <c r="E15" s="49"/>
      <c r="F15" s="51" t="s">
        <v>79</v>
      </c>
      <c r="G15" s="49"/>
      <c r="H15" s="49" t="s">
        <v>77</v>
      </c>
    </row>
    <row r="16" spans="1:8" ht="80" x14ac:dyDescent="0.2">
      <c r="A16" s="86" t="s">
        <v>80</v>
      </c>
      <c r="B16" s="52" t="s">
        <v>81</v>
      </c>
      <c r="C16" s="52"/>
      <c r="D16" s="53" t="s">
        <v>82</v>
      </c>
      <c r="E16" s="52"/>
      <c r="F16" s="53" t="s">
        <v>83</v>
      </c>
      <c r="G16" s="52"/>
      <c r="H16" s="52" t="s">
        <v>81</v>
      </c>
    </row>
    <row r="17" spans="1:8" ht="112" x14ac:dyDescent="0.2">
      <c r="A17" s="86"/>
      <c r="B17" s="52" t="s">
        <v>84</v>
      </c>
      <c r="C17" s="52"/>
      <c r="D17" s="53" t="s">
        <v>85</v>
      </c>
      <c r="E17" s="52"/>
      <c r="F17" s="53" t="s">
        <v>86</v>
      </c>
      <c r="G17" s="52"/>
      <c r="H17" s="52" t="s">
        <v>84</v>
      </c>
    </row>
    <row r="18" spans="1:8" ht="96" x14ac:dyDescent="0.2">
      <c r="A18" s="86"/>
      <c r="B18" s="52" t="s">
        <v>87</v>
      </c>
      <c r="C18" s="52"/>
      <c r="D18" s="52" t="s">
        <v>88</v>
      </c>
      <c r="E18" s="52"/>
      <c r="F18" s="52" t="s">
        <v>89</v>
      </c>
      <c r="G18" s="52"/>
      <c r="H18" s="54" t="s">
        <v>90</v>
      </c>
    </row>
    <row r="19" spans="1:8" ht="80" x14ac:dyDescent="0.2">
      <c r="A19" s="86"/>
      <c r="B19" s="52" t="s">
        <v>91</v>
      </c>
      <c r="C19" s="52"/>
      <c r="D19" s="52" t="s">
        <v>92</v>
      </c>
      <c r="E19" s="52"/>
      <c r="F19" s="52" t="s">
        <v>93</v>
      </c>
      <c r="G19" s="52"/>
      <c r="H19" s="54" t="s">
        <v>94</v>
      </c>
    </row>
    <row r="20" spans="1:8" ht="80" x14ac:dyDescent="0.2">
      <c r="A20" s="86"/>
      <c r="B20" s="52" t="s">
        <v>95</v>
      </c>
      <c r="C20" s="52"/>
      <c r="D20" s="52" t="s">
        <v>96</v>
      </c>
      <c r="E20" s="52"/>
      <c r="F20" s="52" t="s">
        <v>97</v>
      </c>
      <c r="G20" s="52"/>
      <c r="H20" s="54" t="s">
        <v>98</v>
      </c>
    </row>
    <row r="21" spans="1:8" ht="80" x14ac:dyDescent="0.2">
      <c r="A21" s="87" t="s">
        <v>99</v>
      </c>
      <c r="B21" s="49" t="s">
        <v>100</v>
      </c>
      <c r="C21" s="49"/>
      <c r="D21" s="55" t="s">
        <v>101</v>
      </c>
      <c r="E21" s="49"/>
      <c r="F21" s="49" t="s">
        <v>102</v>
      </c>
      <c r="G21" s="49"/>
      <c r="H21" s="49" t="s">
        <v>103</v>
      </c>
    </row>
    <row r="22" spans="1:8" ht="80" x14ac:dyDescent="0.2">
      <c r="A22" s="87"/>
      <c r="B22" s="49" t="s">
        <v>104</v>
      </c>
      <c r="C22" s="49"/>
      <c r="D22" s="49" t="s">
        <v>105</v>
      </c>
      <c r="E22" s="49"/>
      <c r="F22" s="49" t="s">
        <v>106</v>
      </c>
      <c r="G22" s="49"/>
      <c r="H22" s="49" t="s">
        <v>107</v>
      </c>
    </row>
    <row r="23" spans="1:8" ht="96" x14ac:dyDescent="0.2">
      <c r="A23" s="87"/>
      <c r="B23" s="49" t="s">
        <v>108</v>
      </c>
      <c r="C23" s="49"/>
      <c r="D23" s="49" t="s">
        <v>109</v>
      </c>
      <c r="E23" s="49"/>
      <c r="F23" s="49" t="s">
        <v>110</v>
      </c>
      <c r="G23" s="49"/>
      <c r="H23" s="49" t="s">
        <v>111</v>
      </c>
    </row>
    <row r="24" spans="1:8" ht="64" x14ac:dyDescent="0.2">
      <c r="A24" s="87"/>
      <c r="B24" s="49" t="s">
        <v>112</v>
      </c>
      <c r="C24" s="49"/>
      <c r="D24" s="49" t="s">
        <v>113</v>
      </c>
      <c r="E24" s="49"/>
      <c r="F24" s="49" t="s">
        <v>114</v>
      </c>
      <c r="G24" s="49"/>
      <c r="H24" s="49" t="s">
        <v>112</v>
      </c>
    </row>
    <row r="25" spans="1:8" ht="96" x14ac:dyDescent="0.2">
      <c r="A25" s="87"/>
      <c r="B25" s="49" t="s">
        <v>115</v>
      </c>
      <c r="C25" s="49" t="s">
        <v>116</v>
      </c>
      <c r="D25" s="49" t="s">
        <v>117</v>
      </c>
      <c r="E25" s="49" t="s">
        <v>118</v>
      </c>
      <c r="F25" s="49" t="s">
        <v>119</v>
      </c>
      <c r="G25" s="49"/>
      <c r="H25" s="49" t="s">
        <v>115</v>
      </c>
    </row>
    <row r="26" spans="1:8" ht="80" x14ac:dyDescent="0.2">
      <c r="A26" s="86" t="s">
        <v>120</v>
      </c>
      <c r="B26" s="52" t="s">
        <v>121</v>
      </c>
      <c r="C26" s="52"/>
      <c r="D26" s="52" t="s">
        <v>122</v>
      </c>
      <c r="E26" s="52"/>
      <c r="F26" s="52" t="s">
        <v>123</v>
      </c>
      <c r="G26" s="52"/>
      <c r="H26" s="52" t="s">
        <v>121</v>
      </c>
    </row>
    <row r="27" spans="1:8" ht="160" x14ac:dyDescent="0.2">
      <c r="A27" s="86"/>
      <c r="B27" s="52" t="s">
        <v>124</v>
      </c>
      <c r="C27" s="52" t="s">
        <v>125</v>
      </c>
      <c r="D27" s="52" t="s">
        <v>126</v>
      </c>
      <c r="E27" s="52" t="s">
        <v>127</v>
      </c>
      <c r="F27" s="52" t="s">
        <v>128</v>
      </c>
      <c r="G27" s="52"/>
      <c r="H27" s="52" t="s">
        <v>124</v>
      </c>
    </row>
    <row r="28" spans="1:8" ht="96" x14ac:dyDescent="0.2">
      <c r="A28" s="86"/>
      <c r="B28" s="52" t="s">
        <v>129</v>
      </c>
      <c r="C28" s="52"/>
      <c r="D28" s="68" t="s">
        <v>130</v>
      </c>
      <c r="E28" s="52"/>
      <c r="F28" s="52" t="s">
        <v>129</v>
      </c>
      <c r="G28" s="52"/>
      <c r="H28" s="52" t="s">
        <v>129</v>
      </c>
    </row>
    <row r="29" spans="1:8" ht="80" x14ac:dyDescent="0.2">
      <c r="A29" s="86"/>
      <c r="B29" s="52" t="s">
        <v>131</v>
      </c>
      <c r="C29" s="52"/>
      <c r="D29" s="68" t="s">
        <v>132</v>
      </c>
      <c r="E29" s="52"/>
      <c r="F29" s="52" t="s">
        <v>133</v>
      </c>
      <c r="G29" s="52"/>
      <c r="H29" s="52" t="s">
        <v>131</v>
      </c>
    </row>
    <row r="30" spans="1:8" ht="96" x14ac:dyDescent="0.2">
      <c r="A30" s="87" t="s">
        <v>134</v>
      </c>
      <c r="B30" s="49" t="s">
        <v>135</v>
      </c>
      <c r="C30" s="49"/>
      <c r="D30" s="49" t="s">
        <v>136</v>
      </c>
      <c r="E30" s="49"/>
      <c r="F30" s="49" t="s">
        <v>137</v>
      </c>
      <c r="G30" s="49"/>
      <c r="H30" s="49" t="s">
        <v>135</v>
      </c>
    </row>
    <row r="31" spans="1:8" ht="112" x14ac:dyDescent="0.2">
      <c r="A31" s="87"/>
      <c r="B31" s="49" t="s">
        <v>138</v>
      </c>
      <c r="C31" s="49"/>
      <c r="D31" s="49" t="s">
        <v>139</v>
      </c>
      <c r="E31" s="49"/>
      <c r="F31" s="49" t="s">
        <v>140</v>
      </c>
      <c r="G31" s="49"/>
      <c r="H31" s="49" t="s">
        <v>138</v>
      </c>
    </row>
    <row r="32" spans="1:8" ht="80" x14ac:dyDescent="0.2">
      <c r="A32" s="87"/>
      <c r="B32" s="49" t="s">
        <v>141</v>
      </c>
      <c r="C32" s="49"/>
      <c r="D32" s="49" t="s">
        <v>142</v>
      </c>
      <c r="E32" s="49"/>
      <c r="F32" s="49" t="s">
        <v>143</v>
      </c>
      <c r="G32" s="49"/>
      <c r="H32" s="49" t="s">
        <v>141</v>
      </c>
    </row>
    <row r="33" spans="1:8" ht="64" x14ac:dyDescent="0.2">
      <c r="A33" s="86" t="s">
        <v>144</v>
      </c>
      <c r="B33" s="52" t="s">
        <v>145</v>
      </c>
      <c r="C33" s="52"/>
      <c r="D33" s="52" t="s">
        <v>146</v>
      </c>
      <c r="E33" s="52"/>
      <c r="F33" s="52" t="s">
        <v>147</v>
      </c>
      <c r="G33" s="52"/>
      <c r="H33" s="52" t="s">
        <v>145</v>
      </c>
    </row>
    <row r="34" spans="1:8" ht="80" x14ac:dyDescent="0.2">
      <c r="A34" s="86"/>
      <c r="B34" s="52" t="s">
        <v>148</v>
      </c>
      <c r="C34" s="52"/>
      <c r="D34" s="52" t="s">
        <v>149</v>
      </c>
      <c r="E34" s="52"/>
      <c r="F34" s="52" t="s">
        <v>150</v>
      </c>
      <c r="G34" s="52"/>
      <c r="H34" s="52" t="s">
        <v>148</v>
      </c>
    </row>
    <row r="35" spans="1:8" s="3" customFormat="1" ht="96" x14ac:dyDescent="0.2">
      <c r="A35" s="86"/>
      <c r="B35" s="52" t="s">
        <v>151</v>
      </c>
      <c r="C35" s="52"/>
      <c r="D35" s="52" t="s">
        <v>152</v>
      </c>
      <c r="E35" s="52"/>
      <c r="F35" s="52" t="s">
        <v>153</v>
      </c>
      <c r="G35" s="52"/>
      <c r="H35" s="52" t="s">
        <v>151</v>
      </c>
    </row>
    <row r="36" spans="1:8" s="3" customFormat="1" ht="64" x14ac:dyDescent="0.2">
      <c r="A36" s="88"/>
      <c r="B36" s="56" t="s">
        <v>154</v>
      </c>
      <c r="C36" s="56"/>
      <c r="D36" s="56" t="s">
        <v>155</v>
      </c>
      <c r="E36" s="56"/>
      <c r="F36" s="56" t="s">
        <v>156</v>
      </c>
      <c r="G36" s="56"/>
      <c r="H36" s="56" t="s">
        <v>154</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D9"/>
  <sheetViews>
    <sheetView showGridLines="0" topLeftCell="A5" workbookViewId="0">
      <selection activeCell="C7" sqref="C7"/>
    </sheetView>
  </sheetViews>
  <sheetFormatPr baseColWidth="10" defaultColWidth="11.5" defaultRowHeight="15" x14ac:dyDescent="0.2"/>
  <cols>
    <col min="1" max="1" width="7.1640625" style="3" customWidth="1"/>
    <col min="2" max="2" width="89.83203125" style="3" customWidth="1"/>
    <col min="3" max="3" width="26" style="3" customWidth="1"/>
    <col min="4" max="4" width="14.33203125" style="3" customWidth="1"/>
    <col min="5" max="16384" width="11.5" style="3"/>
  </cols>
  <sheetData>
    <row r="1" spans="1:4" ht="16" x14ac:dyDescent="0.2">
      <c r="A1" s="26" t="s">
        <v>157</v>
      </c>
      <c r="B1" s="26" t="s">
        <v>158</v>
      </c>
      <c r="C1" s="26" t="s">
        <v>159</v>
      </c>
      <c r="D1" s="26" t="s">
        <v>160</v>
      </c>
    </row>
    <row r="2" spans="1:4" ht="78.75" customHeight="1" x14ac:dyDescent="0.2">
      <c r="A2" s="27">
        <v>1</v>
      </c>
      <c r="B2" s="14" t="s">
        <v>161</v>
      </c>
      <c r="C2" s="14" t="s">
        <v>162</v>
      </c>
      <c r="D2" s="80">
        <v>0.02</v>
      </c>
    </row>
    <row r="3" spans="1:4" ht="62.25" customHeight="1" x14ac:dyDescent="0.2">
      <c r="A3" s="27">
        <v>2</v>
      </c>
      <c r="B3" s="14" t="s">
        <v>163</v>
      </c>
      <c r="C3" s="14" t="s">
        <v>164</v>
      </c>
      <c r="D3" s="80">
        <v>0.4</v>
      </c>
    </row>
    <row r="4" spans="1:4" ht="48" x14ac:dyDescent="0.2">
      <c r="A4" s="27">
        <v>3</v>
      </c>
      <c r="B4" s="14" t="s">
        <v>165</v>
      </c>
      <c r="C4" s="14" t="s">
        <v>166</v>
      </c>
      <c r="D4" s="80">
        <v>0.05</v>
      </c>
    </row>
    <row r="5" spans="1:4" ht="48" x14ac:dyDescent="0.2">
      <c r="A5" s="27">
        <v>4</v>
      </c>
      <c r="B5" s="14" t="s">
        <v>167</v>
      </c>
      <c r="C5" s="14" t="s">
        <v>168</v>
      </c>
      <c r="D5" s="80">
        <v>0.2</v>
      </c>
    </row>
    <row r="6" spans="1:4" ht="48" x14ac:dyDescent="0.2">
      <c r="A6" s="27">
        <v>5</v>
      </c>
      <c r="B6" s="14" t="s">
        <v>169</v>
      </c>
      <c r="C6" s="14" t="s">
        <v>170</v>
      </c>
      <c r="D6" s="80">
        <v>0.03</v>
      </c>
    </row>
    <row r="7" spans="1:4" ht="48" x14ac:dyDescent="0.2">
      <c r="A7" s="27">
        <v>6</v>
      </c>
      <c r="B7" s="14" t="s">
        <v>171</v>
      </c>
      <c r="C7" s="14" t="s">
        <v>172</v>
      </c>
      <c r="D7" s="80">
        <v>0.2</v>
      </c>
    </row>
    <row r="8" spans="1:4" ht="64" x14ac:dyDescent="0.2">
      <c r="A8" s="27">
        <v>7</v>
      </c>
      <c r="B8" s="14" t="s">
        <v>173</v>
      </c>
      <c r="C8" s="14" t="s">
        <v>174</v>
      </c>
      <c r="D8" s="80">
        <v>0.05</v>
      </c>
    </row>
    <row r="9" spans="1:4" ht="64" x14ac:dyDescent="0.2">
      <c r="A9" s="27">
        <v>8</v>
      </c>
      <c r="B9" s="14" t="s">
        <v>175</v>
      </c>
      <c r="C9" s="14" t="s">
        <v>176</v>
      </c>
      <c r="D9" s="80">
        <v>0.05</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H19"/>
  <sheetViews>
    <sheetView showGridLines="0" workbookViewId="0">
      <pane ySplit="2" topLeftCell="A12" activePane="bottomLeft" state="frozen"/>
      <selection pane="bottomLeft" activeCell="C4" sqref="C4"/>
    </sheetView>
  </sheetViews>
  <sheetFormatPr baseColWidth="10" defaultColWidth="11.5" defaultRowHeight="15" x14ac:dyDescent="0.2"/>
  <cols>
    <col min="1" max="1" width="15.83203125" style="3" bestFit="1" customWidth="1"/>
    <col min="2" max="2" width="10.5" style="3" bestFit="1" customWidth="1"/>
    <col min="3" max="3" width="49.6640625" style="18" bestFit="1" customWidth="1"/>
    <col min="4" max="4" width="45.83203125" style="3" customWidth="1"/>
    <col min="5" max="5" width="14.5" style="3" customWidth="1"/>
    <col min="6" max="6" width="12.83203125" style="3" customWidth="1"/>
    <col min="7" max="8" width="45.33203125" style="3" customWidth="1"/>
    <col min="9" max="16384" width="11.5" style="3"/>
  </cols>
  <sheetData>
    <row r="1" spans="1:8" ht="15" customHeight="1" x14ac:dyDescent="0.2">
      <c r="A1" s="38"/>
      <c r="B1" s="38"/>
      <c r="C1" s="39"/>
      <c r="D1" s="38"/>
      <c r="E1" s="38"/>
      <c r="F1" s="38"/>
      <c r="G1" s="91"/>
      <c r="H1" s="91"/>
    </row>
    <row r="2" spans="1:8" ht="32" x14ac:dyDescent="0.2">
      <c r="A2" s="26" t="s">
        <v>177</v>
      </c>
      <c r="B2" s="26" t="s">
        <v>178</v>
      </c>
      <c r="C2" s="26" t="s">
        <v>179</v>
      </c>
      <c r="D2" s="26" t="s">
        <v>180</v>
      </c>
      <c r="E2" s="26" t="s">
        <v>160</v>
      </c>
      <c r="F2" s="26" t="s">
        <v>181</v>
      </c>
      <c r="G2" s="26" t="s">
        <v>182</v>
      </c>
    </row>
    <row r="3" spans="1:8" ht="60" customHeight="1" x14ac:dyDescent="0.2">
      <c r="A3" s="21" t="s">
        <v>183</v>
      </c>
      <c r="B3" s="27">
        <f>VALUE(LEFT(Tabla3[[#This Row],[Cod. Criterio]],2))</f>
        <v>1</v>
      </c>
      <c r="C3" s="18" t="s">
        <v>184</v>
      </c>
      <c r="D3" s="18" t="s">
        <v>184</v>
      </c>
      <c r="E3" s="81">
        <v>0.5</v>
      </c>
      <c r="F3" s="57">
        <f>Tabla3[[#This Row],[Ponderación]]*VLOOKUP(B3,Tabla2[#All],4,TRUE)</f>
        <v>0.01</v>
      </c>
      <c r="G3" s="18" t="s">
        <v>184</v>
      </c>
    </row>
    <row r="4" spans="1:8" ht="60" customHeight="1" x14ac:dyDescent="0.2">
      <c r="A4" s="21" t="s">
        <v>185</v>
      </c>
      <c r="B4" s="27">
        <f>VALUE(LEFT(Tabla3[[#This Row],[Cod. Criterio]],2))</f>
        <v>1</v>
      </c>
      <c r="C4" s="18" t="s">
        <v>186</v>
      </c>
      <c r="D4" s="18" t="s">
        <v>186</v>
      </c>
      <c r="E4" s="81">
        <v>0.5</v>
      </c>
      <c r="F4" s="57">
        <f>Tabla3[[#This Row],[Ponderación]]*VLOOKUP(B4,Tabla2[#All],4,TRUE)</f>
        <v>0.01</v>
      </c>
      <c r="G4" s="18" t="s">
        <v>186</v>
      </c>
    </row>
    <row r="5" spans="1:8" ht="30" customHeight="1" x14ac:dyDescent="0.2">
      <c r="A5" s="29" t="s">
        <v>187</v>
      </c>
      <c r="B5" s="28">
        <f>VALUE(LEFT(Tabla3[[#This Row],[Cod. Criterio]],2))</f>
        <v>2</v>
      </c>
      <c r="C5" s="30" t="s">
        <v>188</v>
      </c>
      <c r="D5" s="30" t="s">
        <v>188</v>
      </c>
      <c r="E5" s="82">
        <v>0.4</v>
      </c>
      <c r="F5" s="57">
        <f>Tabla3[[#This Row],[Ponderación]]*VLOOKUP(B5,Tabla2[#All],4,TRUE)</f>
        <v>0.16000000000000003</v>
      </c>
      <c r="G5" s="30" t="s">
        <v>188</v>
      </c>
    </row>
    <row r="6" spans="1:8" ht="32" x14ac:dyDescent="0.2">
      <c r="A6" s="29" t="s">
        <v>189</v>
      </c>
      <c r="B6" s="28">
        <f>VALUE(LEFT(Tabla3[[#This Row],[Cod. Criterio]],2))</f>
        <v>2</v>
      </c>
      <c r="C6" s="30" t="s">
        <v>190</v>
      </c>
      <c r="D6" s="30" t="s">
        <v>190</v>
      </c>
      <c r="E6" s="82">
        <v>0.3</v>
      </c>
      <c r="F6" s="57">
        <f>Tabla3[[#This Row],[Ponderación]]*VLOOKUP(B6,Tabla2[#All],4,TRUE)</f>
        <v>0.12</v>
      </c>
      <c r="G6" s="30" t="s">
        <v>190</v>
      </c>
    </row>
    <row r="7" spans="1:8" ht="45" customHeight="1" x14ac:dyDescent="0.2">
      <c r="A7" s="21" t="s">
        <v>191</v>
      </c>
      <c r="B7" s="27">
        <f>VALUE(LEFT(Tabla3[[#This Row],[Cod. Criterio]],2))</f>
        <v>2</v>
      </c>
      <c r="C7" s="18" t="s">
        <v>192</v>
      </c>
      <c r="D7" s="18" t="s">
        <v>192</v>
      </c>
      <c r="E7" s="81">
        <v>0.3</v>
      </c>
      <c r="F7" s="57">
        <f>Tabla3[[#This Row],[Ponderación]]*VLOOKUP(B7,Tabla2[#All],4,TRUE)</f>
        <v>0.12</v>
      </c>
      <c r="G7" s="18" t="s">
        <v>192</v>
      </c>
    </row>
    <row r="8" spans="1:8" ht="32" x14ac:dyDescent="0.2">
      <c r="A8" s="21" t="s">
        <v>193</v>
      </c>
      <c r="B8" s="27">
        <f>VALUE(LEFT(Tabla3[[#This Row],[Cod. Criterio]],2))</f>
        <v>3</v>
      </c>
      <c r="C8" s="18" t="s">
        <v>194</v>
      </c>
      <c r="D8" s="18" t="s">
        <v>194</v>
      </c>
      <c r="E8" s="81">
        <v>0.5</v>
      </c>
      <c r="F8" s="57">
        <f>Tabla3[[#This Row],[Ponderación]]*VLOOKUP(B8,Tabla2[#All],4,TRUE)</f>
        <v>2.5000000000000001E-2</v>
      </c>
      <c r="G8" s="18" t="s">
        <v>194</v>
      </c>
    </row>
    <row r="9" spans="1:8" ht="32" x14ac:dyDescent="0.2">
      <c r="A9" s="21" t="s">
        <v>195</v>
      </c>
      <c r="B9" s="27">
        <f>VALUE(LEFT(Tabla3[[#This Row],[Cod. Criterio]],2))</f>
        <v>3</v>
      </c>
      <c r="C9" s="18" t="s">
        <v>196</v>
      </c>
      <c r="D9" s="18" t="s">
        <v>196</v>
      </c>
      <c r="E9" s="81">
        <v>0.5</v>
      </c>
      <c r="F9" s="57">
        <f>Tabla3[[#This Row],[Ponderación]]*VLOOKUP(B9,Tabla2[#All],4,TRUE)</f>
        <v>2.5000000000000001E-2</v>
      </c>
      <c r="G9" s="18" t="s">
        <v>196</v>
      </c>
    </row>
    <row r="10" spans="1:8" ht="48" customHeight="1" x14ac:dyDescent="0.2">
      <c r="A10" s="21" t="s">
        <v>197</v>
      </c>
      <c r="B10" s="27">
        <f>VALUE(LEFT(Tabla3[[#This Row],[Cod. Criterio]],2))</f>
        <v>4</v>
      </c>
      <c r="C10" s="18" t="s">
        <v>198</v>
      </c>
      <c r="D10" s="18" t="s">
        <v>198</v>
      </c>
      <c r="E10" s="83">
        <v>0.95</v>
      </c>
      <c r="F10" s="57">
        <f>Tabla3[[#This Row],[Ponderación]]*VLOOKUP(B10,Tabla2[#All],4,TRUE)</f>
        <v>0.19</v>
      </c>
      <c r="G10" s="18" t="s">
        <v>198</v>
      </c>
    </row>
    <row r="11" spans="1:8" ht="68.25" customHeight="1" x14ac:dyDescent="0.2">
      <c r="A11" s="21" t="s">
        <v>199</v>
      </c>
      <c r="B11" s="27">
        <f>VALUE(LEFT(Tabla3[[#This Row],[Cod. Criterio]],2))</f>
        <v>4</v>
      </c>
      <c r="C11" s="18" t="s">
        <v>200</v>
      </c>
      <c r="D11" s="18" t="s">
        <v>200</v>
      </c>
      <c r="E11" s="83">
        <v>0.05</v>
      </c>
      <c r="F11" s="57">
        <f>Tabla3[[#This Row],[Ponderación]]*VLOOKUP(B11,Tabla2[#All],4,TRUE)</f>
        <v>1.0000000000000002E-2</v>
      </c>
      <c r="G11" s="18" t="s">
        <v>200</v>
      </c>
    </row>
    <row r="12" spans="1:8" ht="48" x14ac:dyDescent="0.2">
      <c r="A12" s="21" t="s">
        <v>201</v>
      </c>
      <c r="B12" s="27">
        <f>VALUE(LEFT(Tabla3[[#This Row],[Cod. Criterio]],2))</f>
        <v>5</v>
      </c>
      <c r="C12" s="18" t="s">
        <v>202</v>
      </c>
      <c r="D12" s="18" t="s">
        <v>202</v>
      </c>
      <c r="E12" s="83">
        <v>0.4</v>
      </c>
      <c r="F12" s="57">
        <f>Tabla3[[#This Row],[Ponderación]]*VLOOKUP(B12,Tabla2[#All],4,TRUE)</f>
        <v>1.2E-2</v>
      </c>
      <c r="G12" s="18" t="s">
        <v>202</v>
      </c>
    </row>
    <row r="13" spans="1:8" ht="48" x14ac:dyDescent="0.2">
      <c r="A13" s="21" t="s">
        <v>203</v>
      </c>
      <c r="B13" s="27">
        <f>VALUE(LEFT(Tabla3[[#This Row],[Cod. Criterio]],2))</f>
        <v>5</v>
      </c>
      <c r="C13" s="18" t="s">
        <v>204</v>
      </c>
      <c r="D13" s="18" t="s">
        <v>204</v>
      </c>
      <c r="E13" s="83">
        <v>0.6</v>
      </c>
      <c r="F13" s="57">
        <f>Tabla3[[#This Row],[Ponderación]]*VLOOKUP(B13,Tabla2[#All],4,TRUE)</f>
        <v>1.7999999999999999E-2</v>
      </c>
      <c r="G13" s="18" t="s">
        <v>204</v>
      </c>
    </row>
    <row r="14" spans="1:8" ht="64" x14ac:dyDescent="0.2">
      <c r="A14" s="21" t="s">
        <v>205</v>
      </c>
      <c r="B14" s="27">
        <f>VALUE(LEFT(Tabla3[[#This Row],[Cod. Criterio]],2))</f>
        <v>6</v>
      </c>
      <c r="C14" s="18" t="s">
        <v>206</v>
      </c>
      <c r="D14" s="18" t="s">
        <v>206</v>
      </c>
      <c r="E14" s="83">
        <v>0.5</v>
      </c>
      <c r="F14" s="57">
        <f>Tabla3[[#This Row],[Ponderación]]*VLOOKUP(B14,Tabla2[#All],4,TRUE)</f>
        <v>0.1</v>
      </c>
      <c r="G14" s="18" t="s">
        <v>206</v>
      </c>
    </row>
    <row r="15" spans="1:8" ht="64" x14ac:dyDescent="0.2">
      <c r="A15" s="21" t="s">
        <v>207</v>
      </c>
      <c r="B15" s="27">
        <f>VALUE(LEFT(Tabla3[[#This Row],[Cod. Criterio]],2))</f>
        <v>6</v>
      </c>
      <c r="C15" s="18" t="s">
        <v>208</v>
      </c>
      <c r="D15" s="18" t="s">
        <v>208</v>
      </c>
      <c r="E15" s="83">
        <v>0.5</v>
      </c>
      <c r="F15" s="57">
        <f>Tabla3[[#This Row],[Ponderación]]*VLOOKUP(B15,Tabla2[#All],4,TRUE)</f>
        <v>0.1</v>
      </c>
      <c r="G15" s="18" t="s">
        <v>208</v>
      </c>
    </row>
    <row r="16" spans="1:8" ht="48" x14ac:dyDescent="0.2">
      <c r="A16" s="21" t="s">
        <v>209</v>
      </c>
      <c r="B16" s="27">
        <f>VALUE(LEFT(Tabla3[[#This Row],[Cod. Criterio]],2))</f>
        <v>7</v>
      </c>
      <c r="C16" s="18" t="s">
        <v>210</v>
      </c>
      <c r="D16" s="18" t="s">
        <v>210</v>
      </c>
      <c r="E16" s="83">
        <v>0.5</v>
      </c>
      <c r="F16" s="57">
        <f>Tabla3[[#This Row],[Ponderación]]*VLOOKUP(B16,Tabla2[#All],4,TRUE)</f>
        <v>2.5000000000000001E-2</v>
      </c>
      <c r="G16" s="18" t="s">
        <v>210</v>
      </c>
    </row>
    <row r="17" spans="1:7" ht="48" x14ac:dyDescent="0.2">
      <c r="A17" s="21" t="s">
        <v>211</v>
      </c>
      <c r="B17" s="27">
        <f>VALUE(LEFT(Tabla3[[#This Row],[Cod. Criterio]],2))</f>
        <v>7</v>
      </c>
      <c r="C17" s="18" t="s">
        <v>212</v>
      </c>
      <c r="D17" s="18" t="s">
        <v>212</v>
      </c>
      <c r="E17" s="83">
        <v>0.5</v>
      </c>
      <c r="F17" s="57">
        <f>Tabla3[[#This Row],[Ponderación]]*VLOOKUP(B17,Tabla2[#All],4,TRUE)</f>
        <v>2.5000000000000001E-2</v>
      </c>
      <c r="G17" s="18" t="s">
        <v>212</v>
      </c>
    </row>
    <row r="18" spans="1:7" ht="80" x14ac:dyDescent="0.2">
      <c r="A18" s="21" t="s">
        <v>213</v>
      </c>
      <c r="B18" s="27">
        <f>VALUE(LEFT(Tabla3[[#This Row],[Cod. Criterio]],2))</f>
        <v>8</v>
      </c>
      <c r="C18" s="18" t="s">
        <v>214</v>
      </c>
      <c r="D18" s="18" t="s">
        <v>214</v>
      </c>
      <c r="E18" s="83">
        <v>0.5</v>
      </c>
      <c r="F18" s="57">
        <f>Tabla3[[#This Row],[Ponderación]]*VLOOKUP(B18,Tabla2[#All],4,TRUE)</f>
        <v>2.5000000000000001E-2</v>
      </c>
      <c r="G18" s="18" t="s">
        <v>214</v>
      </c>
    </row>
    <row r="19" spans="1:7" ht="64" x14ac:dyDescent="0.2">
      <c r="A19" s="21" t="s">
        <v>215</v>
      </c>
      <c r="B19" s="27">
        <f>VALUE(LEFT(Tabla3[[#This Row],[Cod. Criterio]],2))</f>
        <v>8</v>
      </c>
      <c r="C19" s="18" t="s">
        <v>216</v>
      </c>
      <c r="D19" s="18" t="s">
        <v>216</v>
      </c>
      <c r="E19" s="83">
        <v>0.5</v>
      </c>
      <c r="F19" s="57">
        <f>Tabla3[[#This Row],[Ponderación]]*VLOOKUP(B19,Tabla2[#All],4,TRUE)</f>
        <v>2.5000000000000001E-2</v>
      </c>
      <c r="G19" s="18" t="s">
        <v>216</v>
      </c>
    </row>
  </sheetData>
  <mergeCells count="1">
    <mergeCell ref="G1:H1"/>
  </mergeCells>
  <conditionalFormatting sqref="A3:C19 E3:F19">
    <cfRule type="expression" dxfId="55" priority="22">
      <formula>ISEVEN($B3)</formula>
    </cfRule>
  </conditionalFormatting>
  <conditionalFormatting sqref="D3:D19">
    <cfRule type="expression" dxfId="54" priority="3">
      <formula>ISEVEN($B3)</formula>
    </cfRule>
  </conditionalFormatting>
  <conditionalFormatting sqref="G3:G19">
    <cfRule type="expression" dxfId="53" priority="1">
      <formula>ISEVEN($B3)</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G43"/>
  <sheetViews>
    <sheetView showGridLines="0" workbookViewId="0">
      <pane ySplit="1" topLeftCell="A2" activePane="bottomLeft" state="frozen"/>
      <selection pane="bottomLeft" activeCell="F36" sqref="F36"/>
    </sheetView>
  </sheetViews>
  <sheetFormatPr baseColWidth="10" defaultColWidth="11.5" defaultRowHeight="15" x14ac:dyDescent="0.2"/>
  <cols>
    <col min="1" max="1" width="8.6640625" style="10" customWidth="1"/>
    <col min="2" max="2" width="11.1640625" style="31" customWidth="1"/>
    <col min="3" max="3" width="11.5" style="10" customWidth="1"/>
    <col min="4" max="4" width="57" style="34" customWidth="1"/>
    <col min="5" max="5" width="23.1640625" style="34" hidden="1" customWidth="1"/>
    <col min="6" max="6" width="15" style="34" customWidth="1"/>
    <col min="7" max="7" width="14.5" style="10" customWidth="1"/>
    <col min="8" max="8" width="11.83203125" style="10" bestFit="1" customWidth="1"/>
    <col min="9" max="16384" width="11.5" style="10"/>
  </cols>
  <sheetData>
    <row r="1" spans="1:7" ht="32" x14ac:dyDescent="0.2">
      <c r="A1" s="58" t="s">
        <v>178</v>
      </c>
      <c r="B1" s="58" t="s">
        <v>177</v>
      </c>
      <c r="C1" s="58" t="s">
        <v>217</v>
      </c>
      <c r="D1" s="58" t="s">
        <v>218</v>
      </c>
      <c r="E1" s="58" t="s">
        <v>219</v>
      </c>
      <c r="F1" s="58" t="s">
        <v>220</v>
      </c>
      <c r="G1" s="62" t="s">
        <v>221</v>
      </c>
    </row>
    <row r="2" spans="1:7" ht="71.25" customHeight="1" x14ac:dyDescent="0.2">
      <c r="A2" s="63">
        <f>VALUE(LEFT(Tabla35[[#This Row],[Cod. Criterio]],2))</f>
        <v>1</v>
      </c>
      <c r="B2" s="64" t="s">
        <v>183</v>
      </c>
      <c r="C2" s="64"/>
      <c r="D2" s="77" t="s">
        <v>222</v>
      </c>
      <c r="E2" s="34" t="str">
        <f>Tabla35[[#This Row],[Criterio / Subcriterio]]</f>
        <v>01.01 Interpretar, de forma verbal o gráfica, problemas de la vida cotidiana, comprendiendo las preguntas planteadas a través de diferentes estrategias o herramientas, incluidas las tecnológicas.</v>
      </c>
      <c r="F2" s="59"/>
      <c r="G2" s="65">
        <f>IF(Tabla35[[#This Row],[Ponderación parcial]]&gt;0,Tabla35[[#This Row],[Ponderación parcial]],1)*VLOOKUP(Tabla35[[#This Row],[Cod. Criterio]],Tabla3[#All],6,FALSE)</f>
        <v>0.01</v>
      </c>
    </row>
    <row r="3" spans="1:7" ht="73.5" customHeight="1" x14ac:dyDescent="0.2">
      <c r="A3" s="63">
        <f>VALUE(LEFT(Tabla35[[#This Row],[Cod. Criterio]],2))</f>
        <v>1</v>
      </c>
      <c r="B3" s="64" t="str">
        <f>LEFT(Tabla35[[#This Row],[Cod.Logro]],5)</f>
        <v>01.01</v>
      </c>
      <c r="C3" s="69" t="s">
        <v>223</v>
      </c>
      <c r="D3" s="77" t="s">
        <v>224</v>
      </c>
      <c r="E3" s="34" t="str">
        <f>Tabla35[[#This Row],[Criterio / Subcriterio]]</f>
        <v>01.01.01 Interpretar, de forma verbal o gráfica, problemas de la vida cotidiana, comprendiendo las preguntas planteadas a través de diferentes estrategias o herramientas, incluidas las tecnológicas.</v>
      </c>
      <c r="F3" s="79">
        <v>1</v>
      </c>
      <c r="G3" s="66">
        <f>IF(Tabla35[[#This Row],[Ponderación parcial]]&gt;0,Tabla35[[#This Row],[Ponderación parcial]],1)*VLOOKUP(Tabla35[[#This Row],[Cod. Criterio]],Tabla3[#All],6,FALSE)</f>
        <v>0.01</v>
      </c>
    </row>
    <row r="4" spans="1:7" ht="74.25" customHeight="1" x14ac:dyDescent="0.2">
      <c r="A4" s="63">
        <f>VALUE(LEFT(Tabla35[[#This Row],[Cod. Criterio]],2))</f>
        <v>1</v>
      </c>
      <c r="B4" s="64" t="s">
        <v>185</v>
      </c>
      <c r="C4" s="64"/>
      <c r="D4" s="77" t="s">
        <v>225</v>
      </c>
      <c r="E4" s="34" t="str">
        <f>Tabla35[[#This Row],[Criterio / Subcriterio]]</f>
        <v>01.02 Producir representaciones matemáticas a través de esquemas o diagramas que ayuden en la resolución de una situación problematizada.</v>
      </c>
      <c r="F4" s="79"/>
      <c r="G4" s="66">
        <f>IF(Tabla35[[#This Row],[Ponderación parcial]]&gt;0,Tabla35[[#This Row],[Ponderación parcial]],1)*VLOOKUP(Tabla35[[#This Row],[Cod. Criterio]],Tabla3[#All],6,FALSE)</f>
        <v>0.01</v>
      </c>
    </row>
    <row r="5" spans="1:7" ht="74.25" customHeight="1" x14ac:dyDescent="0.2">
      <c r="A5" s="63">
        <f>VALUE(LEFT(Tabla35[[#This Row],[Cod. Criterio]],2))</f>
        <v>1</v>
      </c>
      <c r="B5" s="64" t="str">
        <f>LEFT(Tabla35[[#This Row],[Cod.Logro]],5)</f>
        <v>01.02</v>
      </c>
      <c r="C5" s="64" t="str">
        <f>+CONCATENATE(TEXT(B4,""),".01")</f>
        <v>01.02.01</v>
      </c>
      <c r="D5" s="77" t="s">
        <v>226</v>
      </c>
      <c r="E5" s="34" t="str">
        <f>Tabla35[[#This Row],[Criterio / Subcriterio]]</f>
        <v>01.02.01 Producir representaciones matemáticas a través de esquemas o diagramas que ayuden en la resolución de una situación problematizada.</v>
      </c>
      <c r="F5" s="79">
        <v>1</v>
      </c>
      <c r="G5" s="66">
        <f>IF(Tabla35[[#This Row],[Ponderación parcial]]&gt;0,Tabla35[[#This Row],[Ponderación parcial]],1)*VLOOKUP(Tabla35[[#This Row],[Cod. Criterio]],Tabla3[#All],6,FALSE)</f>
        <v>0.01</v>
      </c>
    </row>
    <row r="6" spans="1:7" ht="51" customHeight="1" x14ac:dyDescent="0.2">
      <c r="A6" s="63">
        <f>VALUE(LEFT(Tabla35[[#This Row],[Cod. Criterio]],2))</f>
        <v>2</v>
      </c>
      <c r="B6" s="64" t="s">
        <v>187</v>
      </c>
      <c r="C6" s="64"/>
      <c r="D6" s="77" t="s">
        <v>227</v>
      </c>
      <c r="E6" s="34" t="str">
        <f>Tabla35[[#This Row],[Criterio / Subcriterio]]</f>
        <v>02.01 Comparar entre diferentes estrategias para resolver un problema de forma pautada.</v>
      </c>
      <c r="F6" s="79"/>
      <c r="G6" s="66">
        <f>IF(Tabla35[[#This Row],[Ponderación parcial]]&gt;0,Tabla35[[#This Row],[Ponderación parcial]],1)*VLOOKUP(Tabla35[[#This Row],[Cod. Criterio]],Tabla3[#All],6,FALSE)</f>
        <v>0.16000000000000003</v>
      </c>
    </row>
    <row r="7" spans="1:7" ht="45" customHeight="1" x14ac:dyDescent="0.2">
      <c r="A7" s="63">
        <f>VALUE(LEFT(Tabla35[[#This Row],[Cod. Criterio]],2))</f>
        <v>2</v>
      </c>
      <c r="B7" s="64" t="str">
        <f>LEFT(Tabla35[[#This Row],[Cod.Logro]],5)</f>
        <v>02.01</v>
      </c>
      <c r="C7" s="64" t="str">
        <f>+CONCATENATE(TEXT(B6,""),".01")</f>
        <v>02.01.01</v>
      </c>
      <c r="D7" s="77" t="s">
        <v>228</v>
      </c>
      <c r="E7" s="34" t="str">
        <f>Tabla35[[#This Row],[Criterio / Subcriterio]]</f>
        <v>02.01.01 Comparar entre diferentes estrategias para resolver un problema de forma pautada.</v>
      </c>
      <c r="F7" s="79">
        <v>1</v>
      </c>
      <c r="G7" s="66">
        <f>IF(Tabla35[[#This Row],[Ponderación parcial]]&gt;0,Tabla35[[#This Row],[Ponderación parcial]],1)*VLOOKUP(Tabla35[[#This Row],[Cod. Criterio]],Tabla3[#All],6,FALSE)</f>
        <v>0.16000000000000003</v>
      </c>
    </row>
    <row r="8" spans="1:7" ht="31.5" customHeight="1" x14ac:dyDescent="0.2">
      <c r="A8" s="63">
        <f>VALUE(LEFT(Tabla35[[#This Row],[Cod. Criterio]],2))</f>
        <v>2</v>
      </c>
      <c r="B8" s="64" t="s">
        <v>189</v>
      </c>
      <c r="C8" s="64"/>
      <c r="D8" s="77" t="s">
        <v>229</v>
      </c>
      <c r="E8" s="34" t="str">
        <f>Tabla35[[#This Row],[Criterio / Subcriterio]]</f>
        <v>02.02 Obtener posibles soluciones de un problema siguiendo alguna estrategia conocida.</v>
      </c>
      <c r="F8" s="79"/>
      <c r="G8" s="66">
        <f>IF(Tabla35[[#This Row],[Ponderación parcial]]&gt;0,Tabla35[[#This Row],[Ponderación parcial]],1)*VLOOKUP(Tabla35[[#This Row],[Cod. Criterio]],Tabla3[#All],6,FALSE)</f>
        <v>0.12</v>
      </c>
    </row>
    <row r="9" spans="1:7" ht="45" customHeight="1" x14ac:dyDescent="0.2">
      <c r="A9" s="63">
        <f>VALUE(LEFT(Tabla35[[#This Row],[Cod. Criterio]],2))</f>
        <v>2</v>
      </c>
      <c r="B9" s="64" t="str">
        <f>LEFT(Tabla35[[#This Row],[Cod.Logro]],5)</f>
        <v>02.02</v>
      </c>
      <c r="C9" s="64" t="str">
        <f>+CONCATENATE(TEXT(B8,""),".01")</f>
        <v>02.02.01</v>
      </c>
      <c r="D9" s="77" t="s">
        <v>230</v>
      </c>
      <c r="E9" s="34" t="str">
        <f>Tabla35[[#This Row],[Criterio / Subcriterio]]</f>
        <v>02.02.01 Obtener posibles soluciones de un problema siguiendo alguna estrategia conocida.</v>
      </c>
      <c r="F9" s="79">
        <v>1</v>
      </c>
      <c r="G9" s="66">
        <f>IF(Tabla35[[#This Row],[Ponderación parcial]]&gt;0,Tabla35[[#This Row],[Ponderación parcial]],1)*VLOOKUP(Tabla35[[#This Row],[Cod. Criterio]],Tabla3[#All],6,FALSE)</f>
        <v>0.12</v>
      </c>
    </row>
    <row r="10" spans="1:7" ht="31.5" customHeight="1" x14ac:dyDescent="0.2">
      <c r="A10" s="63">
        <f>VALUE(LEFT(Tabla35[[#This Row],[Cod. Criterio]],2))</f>
        <v>2</v>
      </c>
      <c r="B10" s="64" t="s">
        <v>191</v>
      </c>
      <c r="C10" s="64"/>
      <c r="D10" s="77" t="s">
        <v>231</v>
      </c>
      <c r="E10" s="34" t="str">
        <f>Tabla35[[#This Row],[Criterio / Subcriterio]]</f>
        <v>02.03 Demostrar la corrección matemática de las soluciones de un problema y su coherencia en el contexto planteado.</v>
      </c>
      <c r="F10" s="79"/>
      <c r="G10" s="66">
        <f>IF(Tabla35[[#This Row],[Ponderación parcial]]&gt;0,Tabla35[[#This Row],[Ponderación parcial]],1)*VLOOKUP(Tabla35[[#This Row],[Cod. Criterio]],Tabla3[#All],6,FALSE)</f>
        <v>0.12</v>
      </c>
    </row>
    <row r="11" spans="1:7" ht="45" customHeight="1" x14ac:dyDescent="0.2">
      <c r="A11" s="63">
        <f>VALUE(LEFT(Tabla35[[#This Row],[Cod. Criterio]],2))</f>
        <v>2</v>
      </c>
      <c r="B11" s="64" t="str">
        <f>LEFT(Tabla35[[#This Row],[Cod.Logro]],5)</f>
        <v>02.03</v>
      </c>
      <c r="C11" s="64" t="str">
        <f>+CONCATENATE(TEXT(B10,""),".01")</f>
        <v>02.03.01</v>
      </c>
      <c r="D11" s="77" t="s">
        <v>232</v>
      </c>
      <c r="E11" s="34" t="str">
        <f>Tabla35[[#This Row],[Criterio / Subcriterio]]</f>
        <v xml:space="preserve">02.03.01 Demostrar su coherencia en el contexto planteado. </v>
      </c>
      <c r="F11" s="79">
        <v>0.5</v>
      </c>
      <c r="G11" s="66">
        <f>IF(Tabla35[[#This Row],[Ponderación parcial]]&gt;0,Tabla35[[#This Row],[Ponderación parcial]],1)*VLOOKUP(Tabla35[[#This Row],[Cod. Criterio]],Tabla3[#All],6,FALSE)</f>
        <v>0.06</v>
      </c>
    </row>
    <row r="12" spans="1:7" ht="31.5" customHeight="1" x14ac:dyDescent="0.2">
      <c r="A12" s="63">
        <f>VALUE(LEFT(Tabla35[[#This Row],[Cod. Criterio]],2))</f>
        <v>2</v>
      </c>
      <c r="B12" s="64" t="str">
        <f>LEFT(Tabla35[[#This Row],[Cod.Logro]],5)</f>
        <v>02.03</v>
      </c>
      <c r="C12" s="64" t="str">
        <f>+CONCATENATE(TEXT(B10,""),".02")</f>
        <v>02.03.02</v>
      </c>
      <c r="D12" s="77" t="s">
        <v>233</v>
      </c>
      <c r="E12" s="34" t="str">
        <f>Tabla35[[#This Row],[Criterio / Subcriterio]]</f>
        <v xml:space="preserve">02.03.02 Demostrar la corrección matemática de las soluciones de un problema. </v>
      </c>
      <c r="F12" s="79">
        <v>0.5</v>
      </c>
      <c r="G12" s="66">
        <f>IF(Tabla35[[#This Row],[Ponderación parcial]]&gt;0,Tabla35[[#This Row],[Ponderación parcial]],1)*VLOOKUP(Tabla35[[#This Row],[Cod. Criterio]],Tabla3[#All],6,FALSE)</f>
        <v>0.06</v>
      </c>
    </row>
    <row r="13" spans="1:7" ht="31.5" customHeight="1" x14ac:dyDescent="0.2">
      <c r="A13" s="63">
        <f>VALUE(LEFT(Tabla35[[#This Row],[Cod. Criterio]],2))</f>
        <v>3</v>
      </c>
      <c r="B13" s="64" t="s">
        <v>193</v>
      </c>
      <c r="C13" s="64"/>
      <c r="D13" s="77" t="s">
        <v>234</v>
      </c>
      <c r="E13" s="34" t="str">
        <f>Tabla35[[#This Row],[Criterio / Subcriterio]]</f>
        <v>03.01 Analizar conjeturas matemáticas sencillas investigando patrones, propiedades y relaciones de forma pautada.</v>
      </c>
      <c r="F13" s="79"/>
      <c r="G13" s="66">
        <f>IF(Tabla35[[#This Row],[Ponderación parcial]]&gt;0,Tabla35[[#This Row],[Ponderación parcial]],1)*VLOOKUP(Tabla35[[#This Row],[Cod. Criterio]],Tabla3[#All],6,FALSE)</f>
        <v>2.5000000000000001E-2</v>
      </c>
    </row>
    <row r="14" spans="1:7" ht="45" customHeight="1" x14ac:dyDescent="0.2">
      <c r="A14" s="63">
        <f>VALUE(LEFT(Tabla35[[#This Row],[Cod. Criterio]],2))</f>
        <v>3</v>
      </c>
      <c r="B14" s="64" t="str">
        <f>LEFT(Tabla35[[#This Row],[Cod.Logro]],5)</f>
        <v>03.01</v>
      </c>
      <c r="C14" s="64" t="str">
        <f>+CONCATENATE(TEXT(B13,""),".01")</f>
        <v>03.01.01</v>
      </c>
      <c r="D14" s="77" t="s">
        <v>235</v>
      </c>
      <c r="E14" s="34" t="str">
        <f>Tabla35[[#This Row],[Criterio / Subcriterio]]</f>
        <v>03.01.01 Analizar conjeturas matemáticas sencillas investigando patrones, propiedades y relaciones de forma pautada.</v>
      </c>
      <c r="F14" s="79">
        <v>1</v>
      </c>
      <c r="G14" s="66">
        <f>IF(Tabla35[[#This Row],[Ponderación parcial]]&gt;0,Tabla35[[#This Row],[Ponderación parcial]],1)*VLOOKUP(Tabla35[[#This Row],[Cod. Criterio]],Tabla3[#All],6,FALSE)</f>
        <v>2.5000000000000001E-2</v>
      </c>
    </row>
    <row r="15" spans="1:7" ht="31.5" customHeight="1" x14ac:dyDescent="0.2">
      <c r="A15" s="63">
        <f>VALUE(LEFT(Tabla35[[#This Row],[Cod. Criterio]],2))</f>
        <v>3</v>
      </c>
      <c r="B15" s="64" t="s">
        <v>195</v>
      </c>
      <c r="C15" s="64"/>
      <c r="D15" s="77" t="s">
        <v>236</v>
      </c>
      <c r="E15" s="34" t="str">
        <f>Tabla35[[#This Row],[Criterio / Subcriterio]]</f>
        <v>03.02 Dar ejemplos de problemas sobre situaciones cotidianas que se resuelven matemáticamente.</v>
      </c>
      <c r="F15" s="79"/>
      <c r="G15" s="66">
        <f>IF(Tabla35[[#This Row],[Ponderación parcial]]&gt;0,Tabla35[[#This Row],[Ponderación parcial]],1)*VLOOKUP(Tabla35[[#This Row],[Cod. Criterio]],Tabla3[#All],6,FALSE)</f>
        <v>2.5000000000000001E-2</v>
      </c>
    </row>
    <row r="16" spans="1:7" ht="31.5" customHeight="1" x14ac:dyDescent="0.2">
      <c r="A16" s="63">
        <f>VALUE(LEFT(Tabla35[[#This Row],[Cod. Criterio]],2))</f>
        <v>3</v>
      </c>
      <c r="B16" s="64" t="str">
        <f>LEFT(Tabla35[[#This Row],[Cod.Logro]],5)</f>
        <v>03.02</v>
      </c>
      <c r="C16" s="64" t="str">
        <f>+CONCATENATE(TEXT(B15,""),".01")</f>
        <v>03.02.01</v>
      </c>
      <c r="D16" s="77" t="s">
        <v>237</v>
      </c>
      <c r="E16" s="34" t="str">
        <f>Tabla35[[#This Row],[Criterio / Subcriterio]]</f>
        <v>03.02.01 Dar ejemplos de problemas de suma sobre situaciones cotidianas que se resuelven matemáticamente.</v>
      </c>
      <c r="F16" s="79">
        <v>0.2</v>
      </c>
      <c r="G16" s="66">
        <f>IF(Tabla35[[#This Row],[Ponderación parcial]]&gt;0,Tabla35[[#This Row],[Ponderación parcial]],1)*VLOOKUP(Tabla35[[#This Row],[Cod. Criterio]],Tabla3[#All],6,FALSE)</f>
        <v>5.000000000000001E-3</v>
      </c>
    </row>
    <row r="17" spans="1:7" ht="45" customHeight="1" x14ac:dyDescent="0.2">
      <c r="A17" s="63">
        <f>VALUE(LEFT(Tabla35[[#This Row],[Cod. Criterio]],2))</f>
        <v>3</v>
      </c>
      <c r="B17" s="64" t="str">
        <f>LEFT(Tabla35[[#This Row],[Cod.Logro]],5)</f>
        <v>03.02</v>
      </c>
      <c r="C17" s="64" t="str">
        <f>+CONCATENATE(TEXT(B15,""),".02")</f>
        <v>03.02.02</v>
      </c>
      <c r="D17" s="77" t="s">
        <v>238</v>
      </c>
      <c r="E17" s="34" t="str">
        <f>Tabla35[[#This Row],[Criterio / Subcriterio]]</f>
        <v>03.02.02 Dar ejemplos de problemas de resta sobre situaciones cotidianas que se resuelven matemáticamente.</v>
      </c>
      <c r="F17" s="79">
        <v>0.2</v>
      </c>
      <c r="G17" s="66">
        <f>IF(Tabla35[[#This Row],[Ponderación parcial]]&gt;0,Tabla35[[#This Row],[Ponderación parcial]],1)*VLOOKUP(Tabla35[[#This Row],[Cod. Criterio]],Tabla3[#All],6,FALSE)</f>
        <v>5.000000000000001E-3</v>
      </c>
    </row>
    <row r="18" spans="1:7" ht="31.5" customHeight="1" x14ac:dyDescent="0.2">
      <c r="A18" s="63">
        <f>VALUE(LEFT(Tabla35[[#This Row],[Cod. Criterio]],2))</f>
        <v>3</v>
      </c>
      <c r="B18" s="64" t="str">
        <f>LEFT(Tabla35[[#This Row],[Cod.Logro]],5)</f>
        <v>03.02</v>
      </c>
      <c r="C18" s="64" t="s">
        <v>239</v>
      </c>
      <c r="D18" s="77" t="s">
        <v>240</v>
      </c>
      <c r="E18" s="34" t="str">
        <f>Tabla35[[#This Row],[Criterio / Subcriterio]]</f>
        <v>03.02.03 Dar ejemplos de problemas de multiplicación sobre situaciones cotidianas que se resuelven matemáticamente.</v>
      </c>
      <c r="F18" s="79">
        <v>0.4</v>
      </c>
      <c r="G18" s="66">
        <f>IF(Tabla35[[#This Row],[Ponderación parcial]]&gt;0,Tabla35[[#This Row],[Ponderación parcial]],1)*VLOOKUP(Tabla35[[#This Row],[Cod. Criterio]],Tabla3[#All],6,FALSE)</f>
        <v>1.0000000000000002E-2</v>
      </c>
    </row>
    <row r="19" spans="1:7" ht="31.5" customHeight="1" x14ac:dyDescent="0.2">
      <c r="A19" s="63">
        <f>VALUE(LEFT(Tabla35[[#This Row],[Cod. Criterio]],2))</f>
        <v>3</v>
      </c>
      <c r="B19" s="64" t="str">
        <f>LEFT(Tabla35[[#This Row],[Cod.Logro]],5)</f>
        <v>03.02</v>
      </c>
      <c r="C19" s="64" t="str">
        <f>+CONCATENATE(TEXT(B15,""),".04")</f>
        <v>03.02.04</v>
      </c>
      <c r="D19" s="78" t="s">
        <v>241</v>
      </c>
      <c r="E19" s="34" t="str">
        <f>Tabla35[[#This Row],[Criterio / Subcriterio]]</f>
        <v>03.02.04 Dar ejemplos de problemas de división sobre situaciones cotidianas que se resuelven matemáticamente.</v>
      </c>
      <c r="F19" s="79">
        <v>0.2</v>
      </c>
      <c r="G19" s="66">
        <f>IF(Tabla35[[#This Row],[Ponderación parcial]]&gt;0,Tabla35[[#This Row],[Ponderación parcial]],1)*VLOOKUP(Tabla35[[#This Row],[Cod. Criterio]],Tabla3[#All],6,FALSE)</f>
        <v>5.000000000000001E-3</v>
      </c>
    </row>
    <row r="20" spans="1:7" ht="54" customHeight="1" x14ac:dyDescent="0.2">
      <c r="A20" s="63">
        <f>VALUE(LEFT(Tabla35[[#This Row],[Cod. Criterio]],2))</f>
        <v>4</v>
      </c>
      <c r="B20" s="64" t="s">
        <v>197</v>
      </c>
      <c r="C20" s="64"/>
      <c r="D20" s="77" t="s">
        <v>242</v>
      </c>
      <c r="E20" s="34" t="str">
        <f>Tabla35[[#This Row],[Criterio / Subcriterio]]</f>
        <v>04.01 Automatizar situaciones sencillas de la vida cotidiana que se realicen paso a paso o sigan una rutina, utilizando de forma pautada principios básicos del pensamiento computacional.</v>
      </c>
      <c r="F20" s="79"/>
      <c r="G20" s="66">
        <f>IF(Tabla35[[#This Row],[Ponderación parcial]]&gt;0,Tabla35[[#This Row],[Ponderación parcial]],1)*VLOOKUP(Tabla35[[#This Row],[Cod. Criterio]],Tabla3[#All],6,FALSE)</f>
        <v>0.19</v>
      </c>
    </row>
    <row r="21" spans="1:7" ht="60.75" customHeight="1" x14ac:dyDescent="0.2">
      <c r="A21" s="63">
        <f>VALUE(LEFT(Tabla35[[#This Row],[Cod. Criterio]],2))</f>
        <v>4</v>
      </c>
      <c r="B21" s="64" t="str">
        <f>LEFT(Tabla35[[#This Row],[Cod.Logro]],5)</f>
        <v>04.01</v>
      </c>
      <c r="C21" s="64" t="str">
        <f>+CONCATENATE(TEXT(B20,""),".01")</f>
        <v>04.01.01</v>
      </c>
      <c r="D21" s="77" t="s">
        <v>243</v>
      </c>
      <c r="E21" s="34" t="str">
        <f>Tabla35[[#This Row],[Criterio / Subcriterio]]</f>
        <v>04.01.01 Automatizar situaciones sencillas de la vida cotidiana que se realicen paso a paso o sigan una rutina, utilizando de forma pautada principios básicos del pensamiento computacional de la suma.</v>
      </c>
      <c r="F21" s="79">
        <v>0.2</v>
      </c>
      <c r="G21" s="66">
        <f>IF(Tabla35[[#This Row],[Ponderación parcial]]&gt;0,Tabla35[[#This Row],[Ponderación parcial]],1)*VLOOKUP(Tabla35[[#This Row],[Cod. Criterio]],Tabla3[#All],6,FALSE)</f>
        <v>3.8000000000000006E-2</v>
      </c>
    </row>
    <row r="22" spans="1:7" ht="65.25" customHeight="1" x14ac:dyDescent="0.2">
      <c r="A22" s="63">
        <f>VALUE(LEFT(Tabla35[[#This Row],[Cod. Criterio]],2))</f>
        <v>4</v>
      </c>
      <c r="B22" s="64" t="str">
        <f>LEFT(Tabla35[[#This Row],[Cod.Logro]],5)</f>
        <v>04.01</v>
      </c>
      <c r="C22" s="64" t="str">
        <f>+CONCATENATE(TEXT(B20,""),".02")</f>
        <v>04.01.02</v>
      </c>
      <c r="D22" s="77" t="s">
        <v>244</v>
      </c>
      <c r="E22" s="34" t="str">
        <f>Tabla35[[#This Row],[Criterio / Subcriterio]]</f>
        <v>04.01.02 Automatizar situaciones sencillas de la vida cotidiana que se realicen paso a paso o sigan una rutina, utilizando de forma pautada principios básicos del pensamiento computacional de la resta.</v>
      </c>
      <c r="F22" s="79">
        <v>0.2</v>
      </c>
      <c r="G22" s="66">
        <f>IF(Tabla35[[#This Row],[Ponderación parcial]]&gt;0,Tabla35[[#This Row],[Ponderación parcial]],1)*VLOOKUP(Tabla35[[#This Row],[Cod. Criterio]],Tabla3[#All],6,FALSE)</f>
        <v>3.8000000000000006E-2</v>
      </c>
    </row>
    <row r="23" spans="1:7" ht="67.5" customHeight="1" x14ac:dyDescent="0.2">
      <c r="A23" s="63">
        <f>VALUE(LEFT(Tabla35[[#This Row],[Cod. Criterio]],2))</f>
        <v>4</v>
      </c>
      <c r="B23" s="64" t="str">
        <f>LEFT(Tabla35[[#This Row],[Cod.Logro]],5)</f>
        <v>04.01</v>
      </c>
      <c r="C23" s="64" t="str">
        <f>+CONCATENATE(TEXT(B20,""),".03")</f>
        <v>04.01.03</v>
      </c>
      <c r="D23" s="78" t="s">
        <v>245</v>
      </c>
      <c r="E23" s="34" t="str">
        <f>Tabla35[[#This Row],[Criterio / Subcriterio]]</f>
        <v>04.01.03 Automatizar situaciones sencillas de la vida cotidiana que se realicen paso a paso o sigan una rutina, utilizando de forma pautada principios básicos del pensamiento computacional de la multiplicación.</v>
      </c>
      <c r="F23" s="79">
        <v>0.4</v>
      </c>
      <c r="G23" s="66">
        <f>IF(Tabla35[[#This Row],[Ponderación parcial]]&gt;0,Tabla35[[#This Row],[Ponderación parcial]],1)*VLOOKUP(Tabla35[[#This Row],[Cod. Criterio]],Tabla3[#All],6,FALSE)</f>
        <v>7.6000000000000012E-2</v>
      </c>
    </row>
    <row r="24" spans="1:7" ht="69.75" customHeight="1" x14ac:dyDescent="0.2">
      <c r="A24" s="63">
        <f>VALUE(LEFT(Tabla35[[#This Row],[Cod. Criterio]],2))</f>
        <v>4</v>
      </c>
      <c r="B24" s="64" t="s">
        <v>197</v>
      </c>
      <c r="C24" s="64" t="s">
        <v>246</v>
      </c>
      <c r="D24" s="77" t="s">
        <v>247</v>
      </c>
      <c r="E24" s="34" t="str">
        <f>Tabla35[[#This Row],[Criterio / Subcriterio]]</f>
        <v>04.01.04 Automatizar situaciones sencillas de la vida cotidiana que se realicen paso a paso o sigan una rutina, utilizando de forma pautada principios básicos del pensamiento computacional de la división.</v>
      </c>
      <c r="F24" s="79">
        <v>0.2</v>
      </c>
      <c r="G24" s="66">
        <f>IF(Tabla35[[#This Row],[Ponderación parcial]]&gt;0,Tabla35[[#This Row],[Ponderación parcial]],1)*VLOOKUP(Tabla35[[#This Row],[Cod. Criterio]],Tabla3[#All],6,FALSE)</f>
        <v>3.8000000000000006E-2</v>
      </c>
    </row>
    <row r="25" spans="1:7" ht="39.75" customHeight="1" x14ac:dyDescent="0.2">
      <c r="A25" s="63">
        <f>VALUE(LEFT(Tabla35[[#This Row],[Cod. Criterio]],2))</f>
        <v>4</v>
      </c>
      <c r="B25" s="64" t="s">
        <v>199</v>
      </c>
      <c r="C25" s="64"/>
      <c r="D25" s="77" t="s">
        <v>248</v>
      </c>
      <c r="E25" s="34" t="str">
        <f>Tabla35[[#This Row],[Criterio / Subcriterio]]</f>
        <v>04.02 Emplear herramientas tecnológicas adecuadas en el proceso de resolución deproblemas.</v>
      </c>
      <c r="F25" s="79"/>
      <c r="G25" s="66">
        <f>IF(Tabla35[[#This Row],[Ponderación parcial]]&gt;0,Tabla35[[#This Row],[Ponderación parcial]],1)*VLOOKUP(Tabla35[[#This Row],[Cod. Criterio]],Tabla3[#All],6,FALSE)</f>
        <v>1.0000000000000002E-2</v>
      </c>
    </row>
    <row r="26" spans="1:7" ht="45" customHeight="1" x14ac:dyDescent="0.2">
      <c r="A26" s="63">
        <f>VALUE(LEFT(Tabla35[[#This Row],[Cod. Criterio]],2))</f>
        <v>4</v>
      </c>
      <c r="B26" s="64" t="str">
        <f>LEFT(Tabla35[[#This Row],[Cod.Logro]],5)</f>
        <v>04.02</v>
      </c>
      <c r="C26" s="64" t="str">
        <f>+CONCATENATE(TEXT(B25,""),".01")</f>
        <v>04.02.01</v>
      </c>
      <c r="D26" s="77" t="s">
        <v>249</v>
      </c>
      <c r="E26" s="34" t="str">
        <f>Tabla35[[#This Row],[Criterio / Subcriterio]]</f>
        <v>04.02.01 Emplear herramientas tecnológicas adecuadas en el proceso de resolución deproblemas.</v>
      </c>
      <c r="F26" s="79">
        <v>1</v>
      </c>
      <c r="G26" s="66">
        <f>IF(Tabla35[[#This Row],[Ponderación parcial]]&gt;0,Tabla35[[#This Row],[Ponderación parcial]],1)*VLOOKUP(Tabla35[[#This Row],[Cod. Criterio]],Tabla3[#All],6,FALSE)</f>
        <v>1.0000000000000002E-2</v>
      </c>
    </row>
    <row r="27" spans="1:7" ht="31.5" customHeight="1" x14ac:dyDescent="0.2">
      <c r="A27" s="63">
        <f>VALUE(LEFT(Tabla35[[#This Row],[Cod. Criterio]],2))</f>
        <v>5</v>
      </c>
      <c r="B27" s="64" t="s">
        <v>201</v>
      </c>
      <c r="C27" s="64"/>
      <c r="D27" s="77" t="s">
        <v>250</v>
      </c>
      <c r="E27" s="34" t="str">
        <f>Tabla35[[#This Row],[Criterio / Subcriterio]]</f>
        <v>05.01 Realizar conexiones entre los diferentes elementos matemáticos, aplicando conocimientos y experiencias propios.</v>
      </c>
      <c r="F27" s="79"/>
      <c r="G27" s="66">
        <f>IF(Tabla35[[#This Row],[Ponderación parcial]]&gt;0,Tabla35[[#This Row],[Ponderación parcial]],1)*VLOOKUP(Tabla35[[#This Row],[Cod. Criterio]],Tabla3[#All],6,FALSE)</f>
        <v>1.2E-2</v>
      </c>
    </row>
    <row r="28" spans="1:7" ht="45" customHeight="1" x14ac:dyDescent="0.2">
      <c r="A28" s="63">
        <f>VALUE(LEFT(Tabla35[[#This Row],[Cod. Criterio]],2))</f>
        <v>5</v>
      </c>
      <c r="B28" s="64" t="str">
        <f>LEFT(Tabla35[[#This Row],[Cod.Logro]],5)</f>
        <v>05.01</v>
      </c>
      <c r="C28" s="64" t="str">
        <f>+CONCATENATE(TEXT(B27,""),".01")</f>
        <v>05.01.01</v>
      </c>
      <c r="D28" s="77" t="s">
        <v>251</v>
      </c>
      <c r="E28" s="34" t="str">
        <f>Tabla35[[#This Row],[Criterio / Subcriterio]]</f>
        <v>05.01.01 Realizar conexiones entre los diferentes elementos matemáticos, aplicando conocimientos y experiencias propios.</v>
      </c>
      <c r="F28" s="79">
        <v>1</v>
      </c>
      <c r="G28" s="66">
        <f>IF(Tabla35[[#This Row],[Ponderación parcial]]&gt;0,Tabla35[[#This Row],[Ponderación parcial]],1)*VLOOKUP(Tabla35[[#This Row],[Cod. Criterio]],Tabla3[#All],6,FALSE)</f>
        <v>1.2E-2</v>
      </c>
    </row>
    <row r="29" spans="1:7" ht="45.75" customHeight="1" x14ac:dyDescent="0.2">
      <c r="A29" s="63">
        <f>VALUE(LEFT(Tabla35[[#This Row],[Cod. Criterio]],2))</f>
        <v>5</v>
      </c>
      <c r="B29" s="64" t="s">
        <v>203</v>
      </c>
      <c r="C29" s="64"/>
      <c r="D29" s="77" t="s">
        <v>252</v>
      </c>
      <c r="E29" s="34" t="str">
        <f>Tabla35[[#This Row],[Criterio / Subcriterio]]</f>
        <v>05.02 Interpretar situaciones en contextos diversos, reconociendo las conexiones entre las matemáticas y la vida cotidiana.</v>
      </c>
      <c r="F29" s="79"/>
      <c r="G29" s="66">
        <f>IF(Tabla35[[#This Row],[Ponderación parcial]]&gt;0,Tabla35[[#This Row],[Ponderación parcial]],1)*VLOOKUP(Tabla35[[#This Row],[Cod. Criterio]],Tabla3[#All],6,FALSE)</f>
        <v>1.7999999999999999E-2</v>
      </c>
    </row>
    <row r="30" spans="1:7" ht="46.5" customHeight="1" x14ac:dyDescent="0.2">
      <c r="A30" s="63">
        <f>VALUE(LEFT(Tabla35[[#This Row],[Cod. Criterio]],2))</f>
        <v>5</v>
      </c>
      <c r="B30" s="64" t="str">
        <f>LEFT(Tabla35[[#This Row],[Cod.Logro]],5)</f>
        <v>05.02</v>
      </c>
      <c r="C30" s="64" t="str">
        <f>+CONCATENATE(TEXT(B29,""),".01")</f>
        <v>05.02.01</v>
      </c>
      <c r="D30" s="77" t="s">
        <v>253</v>
      </c>
      <c r="E30" s="34" t="str">
        <f>Tabla35[[#This Row],[Criterio / Subcriterio]]</f>
        <v>05.02.01 Interpretar situaciones en contextos diversos, reconociendo las conexiones entre las matemáticas y la vida cotidiana.</v>
      </c>
      <c r="F30" s="79">
        <v>1</v>
      </c>
      <c r="G30" s="66">
        <f>IF(Tabla35[[#This Row],[Ponderación parcial]]&gt;0,Tabla35[[#This Row],[Ponderación parcial]],1)*VLOOKUP(Tabla35[[#This Row],[Cod. Criterio]],Tabla3[#All],6,FALSE)</f>
        <v>1.7999999999999999E-2</v>
      </c>
    </row>
    <row r="31" spans="1:7" ht="65.25" customHeight="1" x14ac:dyDescent="0.2">
      <c r="A31" s="63">
        <f>VALUE(LEFT(Tabla35[[#This Row],[Cod. Criterio]],2))</f>
        <v>6</v>
      </c>
      <c r="B31" s="64" t="s">
        <v>205</v>
      </c>
      <c r="C31" s="64"/>
      <c r="D31" s="77" t="s">
        <v>254</v>
      </c>
      <c r="E31" s="34" t="str">
        <f>Tabla35[[#This Row],[Criterio / Subcriterio]]</f>
        <v>06.01 Reconocer el lenguaje matemático sencillo presente en la vida cotidiana en diferentes formatos, adquiriendo vocabulario específico básico y mostrando la comprensión del mensaje.</v>
      </c>
      <c r="F31" s="79"/>
      <c r="G31" s="66">
        <f>IF(Tabla35[[#This Row],[Ponderación parcial]]&gt;0,Tabla35[[#This Row],[Ponderación parcial]],1)*VLOOKUP(Tabla35[[#This Row],[Cod. Criterio]],Tabla3[#All],6,FALSE)</f>
        <v>0.1</v>
      </c>
    </row>
    <row r="32" spans="1:7" ht="45" customHeight="1" x14ac:dyDescent="0.2">
      <c r="A32" s="63">
        <f>VALUE(LEFT(Tabla35[[#This Row],[Cod. Criterio]],2))</f>
        <v>6</v>
      </c>
      <c r="B32" s="64" t="str">
        <f>LEFT(Tabla35[[#This Row],[Cod.Logro]],5)</f>
        <v>06.01</v>
      </c>
      <c r="C32" s="64" t="str">
        <f>+CONCATENATE(TEXT(B31,""),".01")</f>
        <v>06.01.01</v>
      </c>
      <c r="D32" s="77" t="s">
        <v>255</v>
      </c>
      <c r="E32" s="34" t="str">
        <f>Tabla35[[#This Row],[Criterio / Subcriterio]]</f>
        <v>06.01.01 Reconocer el lenguaje matemático sencillo presente en la vida cotidiana en diferentes formatos, adquiriendo vocabulario específico básico y mostrando la comprensión del mensaje.</v>
      </c>
      <c r="F32" s="79">
        <v>1</v>
      </c>
      <c r="G32" s="66">
        <f>IF(Tabla35[[#This Row],[Ponderación parcial]]&gt;0,Tabla35[[#This Row],[Ponderación parcial]],1)*VLOOKUP(Tabla35[[#This Row],[Cod. Criterio]],Tabla3[#All],6,FALSE)</f>
        <v>0.1</v>
      </c>
    </row>
    <row r="33" spans="1:7" ht="72.75" customHeight="1" x14ac:dyDescent="0.2">
      <c r="A33" s="63">
        <f>VALUE(LEFT(Tabla35[[#This Row],[Cod. Criterio]],2))</f>
        <v>6</v>
      </c>
      <c r="B33" s="64" t="s">
        <v>207</v>
      </c>
      <c r="C33" s="64"/>
      <c r="D33" s="77" t="s">
        <v>256</v>
      </c>
      <c r="E33" s="34" t="str">
        <f>Tabla35[[#This Row],[Criterio / Subcriterio]]</f>
        <v>06.02 Explicar los procesos e ideas matemáticas, los pasos seguidos en la resolución de un problema o los resultados obtenidos, utilizando un lenguaje matemático sencillo en diferentes formatos.</v>
      </c>
      <c r="F33" s="79"/>
      <c r="G33" s="66">
        <f>IF(Tabla35[[#This Row],[Ponderación parcial]]&gt;0,Tabla35[[#This Row],[Ponderación parcial]],1)*VLOOKUP(Tabla35[[#This Row],[Cod. Criterio]],Tabla3[#All],6,FALSE)</f>
        <v>0.1</v>
      </c>
    </row>
    <row r="34" spans="1:7" ht="65.25" customHeight="1" x14ac:dyDescent="0.2">
      <c r="A34" s="63">
        <f>VALUE(LEFT(Tabla35[[#This Row],[Cod. Criterio]],2))</f>
        <v>6</v>
      </c>
      <c r="B34" s="64" t="str">
        <f>LEFT(Tabla35[[#This Row],[Cod.Logro]],5)</f>
        <v>06.02</v>
      </c>
      <c r="C34" s="64" t="str">
        <f>+CONCATENATE(TEXT(B33,""),".01")</f>
        <v>06.02.01</v>
      </c>
      <c r="D34" s="77" t="s">
        <v>257</v>
      </c>
      <c r="E34" s="34" t="str">
        <f>Tabla35[[#This Row],[Criterio / Subcriterio]]</f>
        <v>06.02.01 Explicar los procesos e ideas matemáticas, los pasos seguidos en la resolución de un problema, utilizando un lenguaje matemático sencillo en diferentes formatos.</v>
      </c>
      <c r="F34" s="79">
        <v>1</v>
      </c>
      <c r="G34" s="66">
        <f>IF(Tabla35[[#This Row],[Ponderación parcial]]&gt;0,Tabla35[[#This Row],[Ponderación parcial]],1)*VLOOKUP(Tabla35[[#This Row],[Cod. Criterio]],Tabla3[#All],6,FALSE)</f>
        <v>0.1</v>
      </c>
    </row>
    <row r="35" spans="1:7" ht="53.25" customHeight="1" x14ac:dyDescent="0.2">
      <c r="A35" s="63">
        <f>VALUE(LEFT(Tabla35[[#This Row],[Cod. Criterio]],2))</f>
        <v>7</v>
      </c>
      <c r="B35" s="64" t="s">
        <v>209</v>
      </c>
      <c r="C35" s="64"/>
      <c r="D35" s="77" t="s">
        <v>258</v>
      </c>
      <c r="E35" s="34" t="str">
        <f>Tabla35[[#This Row],[Criterio / Subcriterio]]</f>
        <v>07.01 Identificar las emociones propias al abordar retos matemáticos, pidiendo ayuda solo cuando sea necesario y desarrollando la autoconfianza.</v>
      </c>
      <c r="F35" s="79"/>
      <c r="G35" s="66">
        <f>IF(Tabla35[[#This Row],[Ponderación parcial]]&gt;0,Tabla35[[#This Row],[Ponderación parcial]],1)*VLOOKUP(Tabla35[[#This Row],[Cod. Criterio]],Tabla3[#All],6,FALSE)</f>
        <v>2.5000000000000001E-2</v>
      </c>
    </row>
    <row r="36" spans="1:7" ht="45" customHeight="1" x14ac:dyDescent="0.2">
      <c r="A36" s="63">
        <f>VALUE(LEFT(Tabla35[[#This Row],[Cod. Criterio]],2))</f>
        <v>7</v>
      </c>
      <c r="B36" s="64" t="str">
        <f>LEFT(Tabla35[[#This Row],[Cod.Logro]],5)</f>
        <v>07.01</v>
      </c>
      <c r="C36" s="64" t="str">
        <f>+CONCATENATE(TEXT(B35,""),".01")</f>
        <v>07.01.01</v>
      </c>
      <c r="D36" s="77" t="s">
        <v>259</v>
      </c>
      <c r="E36" s="34" t="str">
        <f>Tabla35[[#This Row],[Criterio / Subcriterio]]</f>
        <v>07.01.01 Identificar las emociones propias al abordar retos matemáticos, pidiendo ayuda solo cuando sea necesario y desarrollando la autoconfianza.</v>
      </c>
      <c r="F36" s="79">
        <v>1</v>
      </c>
      <c r="G36" s="66">
        <f>IF(Tabla35[[#This Row],[Ponderación parcial]]&gt;0,Tabla35[[#This Row],[Ponderación parcial]],1)*VLOOKUP(Tabla35[[#This Row],[Cod. Criterio]],Tabla3[#All],6,FALSE)</f>
        <v>2.5000000000000001E-2</v>
      </c>
    </row>
    <row r="37" spans="1:7" ht="50.25" customHeight="1" x14ac:dyDescent="0.2">
      <c r="A37" s="63">
        <f>VALUE(LEFT(Tabla35[[#This Row],[Cod. Criterio]],2))</f>
        <v>7</v>
      </c>
      <c r="B37" s="64" t="s">
        <v>211</v>
      </c>
      <c r="C37" s="64"/>
      <c r="D37" s="77" t="s">
        <v>260</v>
      </c>
      <c r="E37" s="34" t="str">
        <f>Tabla35[[#This Row],[Criterio / Subcriterio]]</f>
        <v>07.02 Mostrar actitudes positivas ante retos matemáticos tales como el esfuerzo y la flexibilidad, valorando el error como una oportunidad de aprendizaje.</v>
      </c>
      <c r="F37" s="79"/>
      <c r="G37" s="66">
        <f>IF(Tabla35[[#This Row],[Ponderación parcial]]&gt;0,Tabla35[[#This Row],[Ponderación parcial]],1)*VLOOKUP(Tabla35[[#This Row],[Cod. Criterio]],Tabla3[#All],6,FALSE)</f>
        <v>2.5000000000000001E-2</v>
      </c>
    </row>
    <row r="38" spans="1:7" ht="45" customHeight="1" x14ac:dyDescent="0.2">
      <c r="A38" s="63">
        <f>VALUE(LEFT(Tabla35[[#This Row],[Cod. Criterio]],2))</f>
        <v>7</v>
      </c>
      <c r="B38" s="64" t="str">
        <f>LEFT(Tabla35[[#This Row],[Cod.Logro]],5)</f>
        <v>07.02</v>
      </c>
      <c r="C38" s="64" t="str">
        <f>+CONCATENATE(TEXT(B37,""),".01")</f>
        <v>07.02.01</v>
      </c>
      <c r="D38" s="77" t="s">
        <v>261</v>
      </c>
      <c r="E38" s="34" t="str">
        <f>Tabla35[[#This Row],[Criterio / Subcriterio]]</f>
        <v>07.02.01 Mostrar actitudes positivas ante retos matemáticos tales como el esfuerzo.</v>
      </c>
      <c r="F38" s="79">
        <v>1</v>
      </c>
      <c r="G38" s="66">
        <f>IF(Tabla35[[#This Row],[Ponderación parcial]]&gt;0,Tabla35[[#This Row],[Ponderación parcial]],1)*VLOOKUP(Tabla35[[#This Row],[Cod. Criterio]],Tabla3[#All],6,FALSE)</f>
        <v>2.5000000000000001E-2</v>
      </c>
    </row>
    <row r="39" spans="1:7" ht="71.25" customHeight="1" x14ac:dyDescent="0.2">
      <c r="A39" s="63">
        <f>VALUE(LEFT(Tabla35[[#This Row],[Cod. Criterio]],2))</f>
        <v>8</v>
      </c>
      <c r="B39" s="64" t="s">
        <v>213</v>
      </c>
      <c r="C39" s="64"/>
      <c r="D39" s="77" t="s">
        <v>262</v>
      </c>
      <c r="E39" s="34" t="str">
        <f>Tabla35[[#This Row],[Criterio / Subcriterio]]</f>
        <v>08.01 Trabajar en equipo activa y respetuosamente, comunicándose adecuadamente, respetando la diversidad del grupo y estableciendo relaciones saludables basadas en la igualdad y la resolución pacífica de conflictos.</v>
      </c>
      <c r="F39" s="79"/>
      <c r="G39" s="66">
        <f>IF(Tabla35[[#This Row],[Ponderación parcial]]&gt;0,Tabla35[[#This Row],[Ponderación parcial]],1)*VLOOKUP(Tabla35[[#This Row],[Cod. Criterio]],Tabla3[#All],6,FALSE)</f>
        <v>2.5000000000000001E-2</v>
      </c>
    </row>
    <row r="40" spans="1:7" ht="66" customHeight="1" x14ac:dyDescent="0.2">
      <c r="A40" s="63">
        <f>VALUE(LEFT(Tabla35[[#This Row],[Cod. Criterio]],2))</f>
        <v>8</v>
      </c>
      <c r="B40" s="64" t="str">
        <f>LEFT(Tabla35[[#This Row],[Cod.Logro]],5)</f>
        <v>08.01</v>
      </c>
      <c r="C40" s="64" t="str">
        <f>+CONCATENATE(TEXT(B39,""),".01")</f>
        <v>08.01.01</v>
      </c>
      <c r="D40" s="77" t="s">
        <v>263</v>
      </c>
      <c r="E40" s="34" t="str">
        <f>Tabla35[[#This Row],[Criterio / Subcriterio]]</f>
        <v>08.01.01 Trabajar en equipo activa y respetuosamente, comunicándose adecuadamente, respetando la diversidad del grupo y estableciendo relaciones saludables basadas en la igualdad y la resolución pacífica de conflictos.</v>
      </c>
      <c r="F40" s="79">
        <v>1</v>
      </c>
      <c r="G40" s="66">
        <f>IF(Tabla35[[#This Row],[Ponderación parcial]]&gt;0,Tabla35[[#This Row],[Ponderación parcial]],1)*VLOOKUP(Tabla35[[#This Row],[Cod. Criterio]],Tabla3[#All],6,FALSE)</f>
        <v>2.5000000000000001E-2</v>
      </c>
    </row>
    <row r="41" spans="1:7" ht="45" customHeight="1" x14ac:dyDescent="0.2">
      <c r="A41" s="63">
        <f>VALUE(LEFT(Tabla35[[#This Row],[Cod. Criterio]],2))</f>
        <v>8</v>
      </c>
      <c r="B41" s="64" t="s">
        <v>215</v>
      </c>
      <c r="C41" s="64"/>
      <c r="D41" s="77" t="s">
        <v>264</v>
      </c>
      <c r="E41" s="34" t="str">
        <f>Tabla35[[#This Row],[Criterio / Subcriterio]]</f>
        <v>08.02 Participar en el reparto de tareas, asumiendo y respetando las responsabilidades individuales asignadas y empleando estrategias sencillas de trabajo en equipo dirigidas a la consecución de objetivos compartidos.</v>
      </c>
      <c r="F41" s="79"/>
      <c r="G41" s="66">
        <f>IF(Tabla35[[#This Row],[Ponderación parcial]]&gt;0,Tabla35[[#This Row],[Ponderación parcial]],1)*VLOOKUP(Tabla35[[#This Row],[Cod. Criterio]],Tabla3[#All],6,FALSE)</f>
        <v>2.5000000000000001E-2</v>
      </c>
    </row>
    <row r="42" spans="1:7" ht="63.75" customHeight="1" x14ac:dyDescent="0.2">
      <c r="A42" s="60">
        <f>VALUE(LEFT(Tabla35[[#This Row],[Cod. Criterio]],2))</f>
        <v>8</v>
      </c>
      <c r="B42" s="61" t="str">
        <f>LEFT(Tabla35[[#This Row],[Cod.Logro]],5)</f>
        <v>08.02</v>
      </c>
      <c r="C42" s="64" t="str">
        <f>+CONCATENATE(TEXT(B41,""),".01")</f>
        <v>08.02.01</v>
      </c>
      <c r="D42" s="77" t="s">
        <v>265</v>
      </c>
      <c r="E42" s="34" t="str">
        <f>Tabla35[[#This Row],[Criterio / Subcriterio]]</f>
        <v>08.02.01 Participar en el reparto de tareas, asumiendo y respetando las responsabilidades individuales asignadas y empleando estrategias sencillas de trabajo en equipo dirigidas a la consecución de objetivos compartidos.</v>
      </c>
      <c r="F42" s="79">
        <v>1</v>
      </c>
      <c r="G42" s="66">
        <f>IF(Tabla35[[#This Row],[Ponderación parcial]]&gt;0,Tabla35[[#This Row],[Ponderación parcial]],1)*VLOOKUP(Tabla35[[#This Row],[Cod. Criterio]],Tabla3[#All],6,FALSE)</f>
        <v>2.5000000000000001E-2</v>
      </c>
    </row>
    <row r="43" spans="1:7" ht="31.5" customHeight="1" x14ac:dyDescent="0.2"/>
  </sheetData>
  <phoneticPr fontId="9" type="noConversion"/>
  <conditionalFormatting sqref="A3:C3 E3:G3 A4:G119">
    <cfRule type="expression" dxfId="52" priority="9" stopIfTrue="1">
      <formula>ISBLANK($C3)</formula>
    </cfRule>
  </conditionalFormatting>
  <conditionalFormatting sqref="A2:G2">
    <cfRule type="expression" dxfId="51" priority="4" stopIfTrue="1">
      <formula>ISBLANK($C2)</formula>
    </cfRule>
  </conditionalFormatting>
  <conditionalFormatting sqref="D3">
    <cfRule type="expression" dxfId="50" priority="2" stopIfTrue="1">
      <formula>ISBLANK($C3)</formula>
    </cfRule>
  </conditionalFormatting>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G57"/>
  <sheetViews>
    <sheetView workbookViewId="0">
      <pane ySplit="2" topLeftCell="A3" activePane="bottomLeft" state="frozen"/>
      <selection pane="bottomLeft" activeCell="C4" sqref="C4"/>
    </sheetView>
  </sheetViews>
  <sheetFormatPr baseColWidth="10" defaultColWidth="11.5" defaultRowHeight="15" x14ac:dyDescent="0.2"/>
  <cols>
    <col min="1" max="1" width="16.1640625" style="10" customWidth="1"/>
    <col min="2" max="2" width="17.1640625" style="10" customWidth="1"/>
    <col min="3" max="4" width="41.33203125" style="3" customWidth="1"/>
    <col min="5" max="5" width="15.5" style="3" hidden="1" customWidth="1"/>
    <col min="6" max="7" width="33.6640625" style="3" customWidth="1"/>
    <col min="8" max="16384" width="11.5" style="3"/>
  </cols>
  <sheetData>
    <row r="1" spans="1:7" ht="16" x14ac:dyDescent="0.2">
      <c r="A1" s="92" t="s">
        <v>266</v>
      </c>
      <c r="B1" s="92"/>
      <c r="C1" s="92"/>
      <c r="D1" s="41" t="s">
        <v>267</v>
      </c>
      <c r="F1" s="92" t="s">
        <v>268</v>
      </c>
      <c r="G1" s="92"/>
    </row>
    <row r="2" spans="1:7" ht="32" x14ac:dyDescent="0.2">
      <c r="A2" s="24" t="s">
        <v>269</v>
      </c>
      <c r="B2" s="25" t="s">
        <v>270</v>
      </c>
      <c r="C2" s="25" t="s">
        <v>271</v>
      </c>
      <c r="D2" s="25" t="s">
        <v>272</v>
      </c>
      <c r="E2" s="25" t="s">
        <v>273</v>
      </c>
      <c r="F2" s="25" t="s">
        <v>274</v>
      </c>
      <c r="G2" s="25" t="s">
        <v>275</v>
      </c>
    </row>
    <row r="3" spans="1:7" ht="64" x14ac:dyDescent="0.2">
      <c r="A3" s="42" t="s">
        <v>276</v>
      </c>
      <c r="B3" s="37" t="s">
        <v>277</v>
      </c>
      <c r="C3" s="44" t="s">
        <v>278</v>
      </c>
      <c r="D3" s="44" t="s">
        <v>278</v>
      </c>
      <c r="E3" s="3">
        <f>MATCH(Tabla5[[#This Row],[(Sin cambios)]],Tabla6[[#All],[Saberes básicos]],0)</f>
        <v>3</v>
      </c>
    </row>
    <row r="4" spans="1:7" ht="48" x14ac:dyDescent="0.2">
      <c r="A4" s="42"/>
      <c r="B4" s="37" t="s">
        <v>279</v>
      </c>
      <c r="C4" s="44" t="s">
        <v>280</v>
      </c>
      <c r="D4" s="44" t="s">
        <v>280</v>
      </c>
      <c r="E4" s="3">
        <f>MATCH(Tabla5[[#This Row],[(Sin cambios)]],Tabla6[[#All],[Saberes básicos]],0)</f>
        <v>4</v>
      </c>
    </row>
    <row r="5" spans="1:7" ht="48" x14ac:dyDescent="0.2">
      <c r="A5" s="42"/>
      <c r="B5" s="37"/>
      <c r="C5" s="44" t="s">
        <v>281</v>
      </c>
      <c r="D5" s="44" t="s">
        <v>281</v>
      </c>
      <c r="E5" s="3">
        <f>MATCH(Tabla5[[#This Row],[(Sin cambios)]],Tabla6[[#All],[Saberes básicos]],0)</f>
        <v>27</v>
      </c>
    </row>
    <row r="6" spans="1:7" ht="64" x14ac:dyDescent="0.2">
      <c r="A6" s="42"/>
      <c r="B6" s="37"/>
      <c r="C6" s="44" t="s">
        <v>282</v>
      </c>
      <c r="D6" s="44" t="s">
        <v>282</v>
      </c>
      <c r="E6" s="3">
        <f>MATCH(Tabla5[[#This Row],[(Sin cambios)]],Tabla6[[#All],[Saberes básicos]],0)</f>
        <v>28</v>
      </c>
    </row>
    <row r="7" spans="1:7" ht="48" x14ac:dyDescent="0.2">
      <c r="A7" s="42"/>
      <c r="B7" s="37"/>
      <c r="C7" s="44" t="s">
        <v>283</v>
      </c>
      <c r="D7" s="44" t="s">
        <v>283</v>
      </c>
      <c r="E7" s="3" t="e">
        <f>MATCH(Tabla5[[#This Row],[(Sin cambios)]],Tabla6[[#All],[Saberes básicos]],0)</f>
        <v>#N/A</v>
      </c>
    </row>
    <row r="8" spans="1:7" ht="32" x14ac:dyDescent="0.2">
      <c r="A8" s="42"/>
      <c r="B8" s="37" t="s">
        <v>284</v>
      </c>
      <c r="C8" s="44" t="s">
        <v>285</v>
      </c>
      <c r="D8" s="44" t="s">
        <v>285</v>
      </c>
      <c r="E8" s="3">
        <f>MATCH(Tabla5[[#This Row],[(Sin cambios)]],Tabla6[[#All],[Saberes básicos]],0)</f>
        <v>5</v>
      </c>
    </row>
    <row r="9" spans="1:7" ht="80" x14ac:dyDescent="0.2">
      <c r="A9" s="42"/>
      <c r="B9" s="37"/>
      <c r="C9" s="44" t="s">
        <v>286</v>
      </c>
      <c r="D9" s="44" t="s">
        <v>286</v>
      </c>
      <c r="E9" s="3">
        <f>MATCH(Tabla5[[#This Row],[(Sin cambios)]],Tabla6[[#All],[Saberes básicos]],0)</f>
        <v>6</v>
      </c>
    </row>
    <row r="10" spans="1:7" ht="48" x14ac:dyDescent="0.2">
      <c r="A10" s="42"/>
      <c r="B10" s="37"/>
      <c r="C10" s="44" t="s">
        <v>287</v>
      </c>
      <c r="D10" s="44" t="s">
        <v>287</v>
      </c>
      <c r="E10" s="3">
        <f>MATCH(Tabla5[[#This Row],[(Sin cambios)]],Tabla6[[#All],[Saberes básicos]],0)</f>
        <v>80</v>
      </c>
    </row>
    <row r="11" spans="1:7" ht="64" x14ac:dyDescent="0.2">
      <c r="A11" s="42"/>
      <c r="B11" s="37"/>
      <c r="C11" s="44" t="s">
        <v>288</v>
      </c>
      <c r="D11" s="44" t="s">
        <v>288</v>
      </c>
      <c r="E11" s="3">
        <f>MATCH(Tabla5[[#This Row],[(Sin cambios)]],Tabla6[[#All],[Saberes básicos]],0)</f>
        <v>7</v>
      </c>
    </row>
    <row r="12" spans="1:7" ht="48" x14ac:dyDescent="0.2">
      <c r="A12" s="42"/>
      <c r="B12" s="37" t="s">
        <v>289</v>
      </c>
      <c r="C12" s="44" t="s">
        <v>290</v>
      </c>
      <c r="D12" s="44" t="s">
        <v>290</v>
      </c>
      <c r="E12" s="3">
        <f>MATCH(Tabla5[[#This Row],[(Sin cambios)]],Tabla6[[#All],[Saberes básicos]],0)</f>
        <v>8</v>
      </c>
    </row>
    <row r="13" spans="1:7" ht="32" x14ac:dyDescent="0.2">
      <c r="A13" s="42"/>
      <c r="B13" s="37"/>
      <c r="C13" s="44" t="s">
        <v>291</v>
      </c>
      <c r="D13" s="44" t="s">
        <v>291</v>
      </c>
      <c r="E13" s="3">
        <f>MATCH(Tabla5[[#This Row],[(Sin cambios)]],Tabla6[[#All],[Saberes básicos]],0)</f>
        <v>9</v>
      </c>
    </row>
    <row r="14" spans="1:7" ht="48" x14ac:dyDescent="0.2">
      <c r="A14" s="42"/>
      <c r="B14" s="37"/>
      <c r="C14" s="44" t="s">
        <v>292</v>
      </c>
      <c r="D14" s="44" t="s">
        <v>292</v>
      </c>
      <c r="E14" s="3">
        <f>MATCH(Tabla5[[#This Row],[(Sin cambios)]],Tabla6[[#All],[Saberes básicos]],0)</f>
        <v>10</v>
      </c>
    </row>
    <row r="15" spans="1:7" ht="64" x14ac:dyDescent="0.2">
      <c r="A15" s="42"/>
      <c r="B15" s="37" t="s">
        <v>293</v>
      </c>
      <c r="C15" s="44" t="s">
        <v>294</v>
      </c>
      <c r="D15" s="44" t="s">
        <v>294</v>
      </c>
      <c r="E15" s="3">
        <f>MATCH(Tabla5[[#This Row],[(Sin cambios)]],Tabla6[[#All],[Saberes básicos]],0)</f>
        <v>35</v>
      </c>
    </row>
    <row r="16" spans="1:7" ht="48" x14ac:dyDescent="0.2">
      <c r="A16" s="43" t="s">
        <v>295</v>
      </c>
      <c r="B16" s="23" t="s">
        <v>296</v>
      </c>
      <c r="C16" s="45" t="s">
        <v>297</v>
      </c>
      <c r="D16" s="45" t="s">
        <v>297</v>
      </c>
      <c r="E16" s="3">
        <f>MATCH(Tabla5[[#This Row],[(Sin cambios)]],Tabla6[[#All],[Saberes básicos]],0)</f>
        <v>54</v>
      </c>
    </row>
    <row r="17" spans="1:5" ht="48" x14ac:dyDescent="0.2">
      <c r="A17" s="43"/>
      <c r="B17" s="23"/>
      <c r="C17" s="45" t="s">
        <v>298</v>
      </c>
      <c r="D17" s="45" t="s">
        <v>298</v>
      </c>
      <c r="E17" s="3">
        <f>MATCH(Tabla5[[#This Row],[(Sin cambios)]],Tabla6[[#All],[Saberes básicos]],0)</f>
        <v>36</v>
      </c>
    </row>
    <row r="18" spans="1:5" ht="48" x14ac:dyDescent="0.2">
      <c r="A18" s="43"/>
      <c r="B18" s="23"/>
      <c r="C18" s="45" t="s">
        <v>299</v>
      </c>
      <c r="D18" s="45" t="s">
        <v>299</v>
      </c>
      <c r="E18" s="3">
        <f>MATCH(Tabla5[[#This Row],[(Sin cambios)]],Tabla6[[#All],[Saberes básicos]],0)</f>
        <v>255</v>
      </c>
    </row>
    <row r="19" spans="1:5" ht="64" x14ac:dyDescent="0.2">
      <c r="A19" s="43"/>
      <c r="B19" s="23" t="s">
        <v>300</v>
      </c>
      <c r="C19" s="45" t="s">
        <v>301</v>
      </c>
      <c r="D19" s="45" t="s">
        <v>301</v>
      </c>
      <c r="E19" s="3">
        <f>MATCH(Tabla5[[#This Row],[(Sin cambios)]],Tabla6[[#All],[Saberes básicos]],0)</f>
        <v>55</v>
      </c>
    </row>
    <row r="20" spans="1:5" ht="48" x14ac:dyDescent="0.2">
      <c r="A20" s="43"/>
      <c r="B20" s="23"/>
      <c r="C20" s="45" t="s">
        <v>302</v>
      </c>
      <c r="D20" s="45" t="s">
        <v>302</v>
      </c>
      <c r="E20" s="3">
        <f>MATCH(Tabla5[[#This Row],[(Sin cambios)]],Tabla6[[#All],[Saberes básicos]],0)</f>
        <v>56</v>
      </c>
    </row>
    <row r="21" spans="1:5" ht="80" x14ac:dyDescent="0.2">
      <c r="A21" s="43"/>
      <c r="B21" s="23" t="s">
        <v>303</v>
      </c>
      <c r="C21" s="45" t="s">
        <v>304</v>
      </c>
      <c r="D21" s="45" t="s">
        <v>304</v>
      </c>
      <c r="E21" s="3">
        <f>MATCH(Tabla5[[#This Row],[(Sin cambios)]],Tabla6[[#All],[Saberes básicos]],0)</f>
        <v>11</v>
      </c>
    </row>
    <row r="22" spans="1:5" ht="32" x14ac:dyDescent="0.2">
      <c r="A22" s="43"/>
      <c r="B22" s="23"/>
      <c r="C22" s="45" t="s">
        <v>305</v>
      </c>
      <c r="D22" s="45" t="s">
        <v>305</v>
      </c>
      <c r="E22" s="3">
        <f>MATCH(Tabla5[[#This Row],[(Sin cambios)]],Tabla6[[#All],[Saberes básicos]],0)</f>
        <v>109</v>
      </c>
    </row>
    <row r="23" spans="1:5" ht="32" x14ac:dyDescent="0.2">
      <c r="A23" s="43"/>
      <c r="B23" s="23"/>
      <c r="C23" s="45" t="s">
        <v>306</v>
      </c>
      <c r="D23" s="45" t="s">
        <v>306</v>
      </c>
      <c r="E23" s="3">
        <f>MATCH(Tabla5[[#This Row],[(Sin cambios)]],Tabla6[[#All],[Saberes básicos]],0)</f>
        <v>110</v>
      </c>
    </row>
    <row r="24" spans="1:5" ht="64" x14ac:dyDescent="0.2">
      <c r="A24" s="42" t="s">
        <v>307</v>
      </c>
      <c r="B24" s="37" t="s">
        <v>308</v>
      </c>
      <c r="C24" s="44" t="s">
        <v>309</v>
      </c>
      <c r="D24" s="44" t="s">
        <v>309</v>
      </c>
      <c r="E24" s="3">
        <f>MATCH(Tabla5[[#This Row],[(Sin cambios)]],Tabla6[[#All],[Saberes básicos]],0)</f>
        <v>37</v>
      </c>
    </row>
    <row r="25" spans="1:5" ht="15" customHeight="1" x14ac:dyDescent="0.2">
      <c r="A25" s="42"/>
      <c r="B25" s="37"/>
      <c r="C25" s="44" t="s">
        <v>310</v>
      </c>
      <c r="D25" s="44" t="s">
        <v>310</v>
      </c>
      <c r="E25" s="3">
        <f>MATCH(Tabla5[[#This Row],[(Sin cambios)]],Tabla6[[#All],[Saberes básicos]],0)</f>
        <v>58</v>
      </c>
    </row>
    <row r="26" spans="1:5" ht="48" x14ac:dyDescent="0.2">
      <c r="A26" s="42"/>
      <c r="B26" s="37"/>
      <c r="C26" s="44" t="s">
        <v>311</v>
      </c>
      <c r="D26" s="44" t="s">
        <v>311</v>
      </c>
      <c r="E26" s="3">
        <f>MATCH(Tabla5[[#This Row],[(Sin cambios)]],Tabla6[[#All],[Saberes básicos]],0)</f>
        <v>59</v>
      </c>
    </row>
    <row r="27" spans="1:5" ht="96" x14ac:dyDescent="0.2">
      <c r="A27" s="42"/>
      <c r="B27" s="37"/>
      <c r="C27" s="44" t="s">
        <v>312</v>
      </c>
      <c r="D27" s="44" t="s">
        <v>312</v>
      </c>
      <c r="E27" s="3" t="e">
        <f>MATCH(Tabla5[[#This Row],[(Sin cambios)]],Tabla6[[#All],[Saberes básicos]],0)</f>
        <v>#VALUE!</v>
      </c>
    </row>
    <row r="28" spans="1:5" ht="64" x14ac:dyDescent="0.2">
      <c r="A28" s="42"/>
      <c r="B28" s="37" t="s">
        <v>313</v>
      </c>
      <c r="C28" s="44" t="s">
        <v>314</v>
      </c>
      <c r="D28" s="44" t="s">
        <v>314</v>
      </c>
      <c r="E28" s="3">
        <f>MATCH(Tabla5[[#This Row],[(Sin cambios)]],Tabla6[[#All],[Saberes básicos]],0)</f>
        <v>61</v>
      </c>
    </row>
    <row r="29" spans="1:5" ht="64" x14ac:dyDescent="0.2">
      <c r="A29" s="42"/>
      <c r="B29" s="37"/>
      <c r="C29" s="44" t="s">
        <v>315</v>
      </c>
      <c r="D29" s="44" t="s">
        <v>315</v>
      </c>
      <c r="E29" s="3">
        <f>MATCH(Tabla5[[#This Row],[(Sin cambios)]],Tabla6[[#All],[Saberes básicos]],0)</f>
        <v>62</v>
      </c>
    </row>
    <row r="30" spans="1:5" ht="32" x14ac:dyDescent="0.2">
      <c r="A30" s="42"/>
      <c r="B30" s="37"/>
      <c r="C30" s="44" t="s">
        <v>316</v>
      </c>
      <c r="D30" s="44" t="s">
        <v>316</v>
      </c>
      <c r="E30" s="3">
        <f>MATCH(Tabla5[[#This Row],[(Sin cambios)]],Tabla6[[#All],[Saberes básicos]],0)</f>
        <v>63</v>
      </c>
    </row>
    <row r="31" spans="1:5" ht="48" x14ac:dyDescent="0.2">
      <c r="A31" s="42"/>
      <c r="B31" s="37" t="s">
        <v>317</v>
      </c>
      <c r="C31" s="44" t="s">
        <v>318</v>
      </c>
      <c r="D31" s="44" t="s">
        <v>318</v>
      </c>
      <c r="E31" s="3">
        <f>MATCH(Tabla5[[#This Row],[(Sin cambios)]],Tabla6[[#All],[Saberes básicos]],0)</f>
        <v>64</v>
      </c>
    </row>
    <row r="32" spans="1:5" ht="48" x14ac:dyDescent="0.2">
      <c r="A32" s="42"/>
      <c r="B32" s="37"/>
      <c r="C32" s="44" t="s">
        <v>319</v>
      </c>
      <c r="D32" s="44" t="s">
        <v>319</v>
      </c>
      <c r="E32" s="3">
        <f>MATCH(Tabla5[[#This Row],[(Sin cambios)]],Tabla6[[#All],[Saberes básicos]],0)</f>
        <v>161</v>
      </c>
    </row>
    <row r="33" spans="1:5" ht="64" x14ac:dyDescent="0.2">
      <c r="A33" s="42"/>
      <c r="B33" s="37" t="s">
        <v>320</v>
      </c>
      <c r="C33" s="44" t="s">
        <v>321</v>
      </c>
      <c r="D33" s="44" t="s">
        <v>321</v>
      </c>
      <c r="E33" s="3">
        <f>MATCH(Tabla5[[#This Row],[(Sin cambios)]],Tabla6[[#All],[Saberes básicos]],0)</f>
        <v>65</v>
      </c>
    </row>
    <row r="34" spans="1:5" ht="48" x14ac:dyDescent="0.2">
      <c r="A34" s="42"/>
      <c r="B34" s="37"/>
      <c r="C34" s="44" t="s">
        <v>322</v>
      </c>
      <c r="D34" s="44" t="s">
        <v>322</v>
      </c>
      <c r="E34" s="3">
        <f>MATCH(Tabla5[[#This Row],[(Sin cambios)]],Tabla6[[#All],[Saberes básicos]],0)</f>
        <v>66</v>
      </c>
    </row>
    <row r="35" spans="1:5" ht="48" x14ac:dyDescent="0.2">
      <c r="A35" s="42"/>
      <c r="B35" s="37"/>
      <c r="C35" s="44" t="s">
        <v>323</v>
      </c>
      <c r="D35" s="44" t="s">
        <v>323</v>
      </c>
      <c r="E35" s="3">
        <f>MATCH(Tabla5[[#This Row],[(Sin cambios)]],Tabla6[[#All],[Saberes básicos]],0)</f>
        <v>67</v>
      </c>
    </row>
    <row r="36" spans="1:5" ht="64" x14ac:dyDescent="0.2">
      <c r="A36" s="71" t="s">
        <v>324</v>
      </c>
      <c r="B36" s="72" t="s">
        <v>325</v>
      </c>
      <c r="C36" s="73" t="s">
        <v>326</v>
      </c>
      <c r="D36" s="73" t="s">
        <v>326</v>
      </c>
      <c r="E36" s="3">
        <f>MATCH(Tabla5[[#This Row],[(Sin cambios)]],Tabla6[[#All],[Saberes básicos]],0)</f>
        <v>12</v>
      </c>
    </row>
    <row r="37" spans="1:5" ht="64" x14ac:dyDescent="0.2">
      <c r="A37" s="71"/>
      <c r="B37" s="72" t="s">
        <v>327</v>
      </c>
      <c r="C37" s="73" t="s">
        <v>328</v>
      </c>
      <c r="D37" s="73" t="s">
        <v>328</v>
      </c>
      <c r="E37" s="3">
        <f>MATCH(Tabla5[[#This Row],[(Sin cambios)]],Tabla6[[#All],[Saberes básicos]],0)</f>
        <v>13</v>
      </c>
    </row>
    <row r="38" spans="1:5" ht="48" x14ac:dyDescent="0.2">
      <c r="A38" s="71"/>
      <c r="B38" s="72" t="s">
        <v>329</v>
      </c>
      <c r="C38" s="73" t="s">
        <v>330</v>
      </c>
      <c r="D38" s="73" t="s">
        <v>330</v>
      </c>
      <c r="E38" s="3">
        <f>MATCH(Tabla5[[#This Row],[(Sin cambios)]],Tabla6[[#All],[Saberes básicos]],0)</f>
        <v>165</v>
      </c>
    </row>
    <row r="39" spans="1:5" ht="80" x14ac:dyDescent="0.2">
      <c r="A39" s="71"/>
      <c r="B39" s="72"/>
      <c r="C39" s="73" t="s">
        <v>331</v>
      </c>
      <c r="D39" s="73" t="s">
        <v>331</v>
      </c>
      <c r="E39" s="3">
        <f>MATCH(Tabla5[[#This Row],[(Sin cambios)]],Tabla6[[#All],[Saberes básicos]],0)</f>
        <v>166</v>
      </c>
    </row>
    <row r="40" spans="1:5" ht="32" x14ac:dyDescent="0.2">
      <c r="A40" s="71"/>
      <c r="B40" s="72"/>
      <c r="C40" s="73" t="s">
        <v>332</v>
      </c>
      <c r="D40" s="73" t="s">
        <v>332</v>
      </c>
      <c r="E40" s="3">
        <f>MATCH(Tabla5[[#This Row],[(Sin cambios)]],Tabla6[[#All],[Saberes básicos]],0)</f>
        <v>14</v>
      </c>
    </row>
    <row r="41" spans="1:5" ht="96" x14ac:dyDescent="0.2">
      <c r="A41" s="71"/>
      <c r="B41" s="72" t="s">
        <v>333</v>
      </c>
      <c r="C41" s="73" t="s">
        <v>334</v>
      </c>
      <c r="D41" s="73" t="s">
        <v>334</v>
      </c>
      <c r="E41" s="3">
        <f>MATCH(Tabla5[[#This Row],[(Sin cambios)]],Tabla6[[#All],[Saberes básicos]],0)</f>
        <v>15</v>
      </c>
    </row>
    <row r="42" spans="1:5" ht="48" x14ac:dyDescent="0.2">
      <c r="A42" s="42" t="s">
        <v>335</v>
      </c>
      <c r="B42" s="37" t="s">
        <v>336</v>
      </c>
      <c r="C42" s="44" t="s">
        <v>337</v>
      </c>
      <c r="D42" s="44" t="s">
        <v>337</v>
      </c>
      <c r="E42" s="3">
        <f>MATCH(Tabla5[[#This Row],[(Sin cambios)]],Tabla6[[#All],[Saberes básicos]],0)</f>
        <v>16</v>
      </c>
    </row>
    <row r="43" spans="1:5" ht="80" x14ac:dyDescent="0.2">
      <c r="A43" s="42"/>
      <c r="B43" s="37"/>
      <c r="C43" s="44" t="s">
        <v>338</v>
      </c>
      <c r="D43" s="44" t="s">
        <v>338</v>
      </c>
      <c r="E43" s="3">
        <f>MATCH(Tabla5[[#This Row],[(Sin cambios)]],Tabla6[[#All],[Saberes básicos]],0)</f>
        <v>17</v>
      </c>
    </row>
    <row r="44" spans="1:5" ht="80" x14ac:dyDescent="0.2">
      <c r="A44" s="42"/>
      <c r="B44" s="37"/>
      <c r="C44" s="44" t="s">
        <v>339</v>
      </c>
      <c r="D44" s="44" t="s">
        <v>339</v>
      </c>
      <c r="E44" s="3">
        <f>MATCH(Tabla5[[#This Row],[(Sin cambios)]],Tabla6[[#All],[Saberes básicos]],0)</f>
        <v>18</v>
      </c>
    </row>
    <row r="45" spans="1:5" ht="32" x14ac:dyDescent="0.2">
      <c r="A45" s="42"/>
      <c r="B45" s="37"/>
      <c r="C45" s="44" t="s">
        <v>340</v>
      </c>
      <c r="D45" s="44" t="s">
        <v>340</v>
      </c>
      <c r="E45" s="3">
        <f>MATCH(Tabla5[[#This Row],[(Sin cambios)]],Tabla6[[#All],[Saberes básicos]],0)</f>
        <v>19</v>
      </c>
    </row>
    <row r="46" spans="1:5" ht="32" x14ac:dyDescent="0.2">
      <c r="A46" s="42"/>
      <c r="B46" s="37"/>
      <c r="C46" s="44" t="s">
        <v>341</v>
      </c>
      <c r="D46" s="44" t="s">
        <v>341</v>
      </c>
      <c r="E46" s="3">
        <f>MATCH(Tabla5[[#This Row],[(Sin cambios)]],Tabla6[[#All],[Saberes básicos]],0)</f>
        <v>20</v>
      </c>
    </row>
    <row r="47" spans="1:5" ht="64" x14ac:dyDescent="0.2">
      <c r="A47" s="42"/>
      <c r="B47" s="37" t="s">
        <v>342</v>
      </c>
      <c r="C47" s="44" t="s">
        <v>343</v>
      </c>
      <c r="D47" s="44" t="s">
        <v>343</v>
      </c>
      <c r="E47" s="3">
        <f>MATCH(Tabla5[[#This Row],[(Sin cambios)]],Tabla6[[#All],[Saberes básicos]],0)</f>
        <v>91</v>
      </c>
    </row>
    <row r="48" spans="1:5" ht="32" x14ac:dyDescent="0.2">
      <c r="A48" s="42"/>
      <c r="B48" s="37"/>
      <c r="C48" s="44" t="s">
        <v>344</v>
      </c>
      <c r="D48" s="44" t="s">
        <v>344</v>
      </c>
      <c r="E48" s="3" t="e">
        <f>MATCH(Tabla5[[#This Row],[(Sin cambios)]],Tabla6[[#All],[Saberes básicos]],0)</f>
        <v>#N/A</v>
      </c>
    </row>
    <row r="49" spans="1:5" ht="32" x14ac:dyDescent="0.2">
      <c r="A49" s="42"/>
      <c r="B49" s="37"/>
      <c r="C49" s="44" t="s">
        <v>345</v>
      </c>
      <c r="D49" s="44" t="s">
        <v>345</v>
      </c>
      <c r="E49" s="3" t="e">
        <f>MATCH(Tabla5[[#This Row],[(Sin cambios)]],Tabla6[[#All],[Saberes básicos]],0)</f>
        <v>#N/A</v>
      </c>
    </row>
    <row r="50" spans="1:5" ht="48" x14ac:dyDescent="0.2">
      <c r="A50" s="42"/>
      <c r="B50" s="37" t="s">
        <v>346</v>
      </c>
      <c r="C50" s="44" t="s">
        <v>347</v>
      </c>
      <c r="D50" s="44" t="s">
        <v>347</v>
      </c>
      <c r="E50" s="3">
        <f>MATCH(Tabla5[[#This Row],[(Sin cambios)]],Tabla6[[#All],[Saberes básicos]],0)</f>
        <v>21</v>
      </c>
    </row>
    <row r="51" spans="1:5" ht="80" x14ac:dyDescent="0.2">
      <c r="A51" s="71" t="s">
        <v>348</v>
      </c>
      <c r="B51" s="72" t="s">
        <v>349</v>
      </c>
      <c r="C51" s="73" t="s">
        <v>350</v>
      </c>
      <c r="D51" s="73" t="s">
        <v>350</v>
      </c>
      <c r="E51" s="3">
        <f>MATCH(Tabla5[[#This Row],[(Sin cambios)]],Tabla6[[#All],[Saberes básicos]],0)</f>
        <v>22</v>
      </c>
    </row>
    <row r="52" spans="1:5" ht="64" x14ac:dyDescent="0.2">
      <c r="A52" s="71"/>
      <c r="B52" s="72"/>
      <c r="C52" s="73" t="s">
        <v>351</v>
      </c>
      <c r="D52" s="73" t="s">
        <v>351</v>
      </c>
      <c r="E52" s="3">
        <f>MATCH(Tabla5[[#This Row],[(Sin cambios)]],Tabla6[[#All],[Saberes básicos]],0)</f>
        <v>23</v>
      </c>
    </row>
    <row r="53" spans="1:5" ht="48" x14ac:dyDescent="0.2">
      <c r="A53" s="71"/>
      <c r="B53" s="72" t="s">
        <v>352</v>
      </c>
      <c r="C53" s="73" t="s">
        <v>353</v>
      </c>
      <c r="D53" s="73" t="s">
        <v>353</v>
      </c>
      <c r="E53" s="3" t="e">
        <f>MATCH(Tabla5[[#This Row],[(Sin cambios)]],Tabla6[[#All],[Saberes básicos]],0)</f>
        <v>#N/A</v>
      </c>
    </row>
    <row r="54" spans="1:5" ht="32" x14ac:dyDescent="0.2">
      <c r="A54" s="71"/>
      <c r="B54" s="72"/>
      <c r="C54" s="73" t="s">
        <v>354</v>
      </c>
      <c r="D54" s="73" t="s">
        <v>354</v>
      </c>
      <c r="E54" s="3">
        <f>MATCH(Tabla5[[#This Row],[(Sin cambios)]],Tabla6[[#All],[Saberes básicos]],0)</f>
        <v>24</v>
      </c>
    </row>
    <row r="55" spans="1:5" ht="48" x14ac:dyDescent="0.2">
      <c r="A55" s="71"/>
      <c r="B55" s="72"/>
      <c r="C55" s="73" t="s">
        <v>355</v>
      </c>
      <c r="D55" s="73" t="s">
        <v>355</v>
      </c>
      <c r="E55" s="3">
        <f>MATCH(Tabla5[[#This Row],[(Sin cambios)]],Tabla6[[#All],[Saberes básicos]],0)</f>
        <v>25</v>
      </c>
    </row>
    <row r="56" spans="1:5" ht="64" x14ac:dyDescent="0.2">
      <c r="A56" s="71"/>
      <c r="B56" s="72"/>
      <c r="C56" s="73" t="s">
        <v>356</v>
      </c>
      <c r="D56" s="73" t="s">
        <v>356</v>
      </c>
      <c r="E56" s="3" t="e">
        <f>MATCH(Tabla5[[#This Row],[(Sin cambios)]],Tabla6[[#All],[Saberes básicos]],0)</f>
        <v>#N/A</v>
      </c>
    </row>
    <row r="57" spans="1:5" ht="48" x14ac:dyDescent="0.2">
      <c r="A57" s="71"/>
      <c r="B57" s="72"/>
      <c r="C57" s="73" t="s">
        <v>357</v>
      </c>
      <c r="D57" s="73" t="s">
        <v>357</v>
      </c>
      <c r="E57" s="3" t="e">
        <f>MATCH(Tabla5[[#This Row],[(Sin cambios)]],Tabla6[[#All],[Saberes básicos]],0)</f>
        <v>#N/A</v>
      </c>
    </row>
  </sheetData>
  <mergeCells count="2">
    <mergeCell ref="A1:C1"/>
    <mergeCell ref="F1:G1"/>
  </mergeCell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J294"/>
  <sheetViews>
    <sheetView workbookViewId="0">
      <selection activeCell="B271" sqref="B271"/>
    </sheetView>
  </sheetViews>
  <sheetFormatPr baseColWidth="10" defaultColWidth="11.5" defaultRowHeight="15" x14ac:dyDescent="0.2"/>
  <cols>
    <col min="1" max="1" width="2.83203125" customWidth="1"/>
    <col min="2" max="2" width="22.6640625" customWidth="1"/>
    <col min="3" max="3" width="11.5" bestFit="1" customWidth="1"/>
    <col min="4" max="4" width="11" bestFit="1" customWidth="1"/>
    <col min="5" max="5" width="15.5" customWidth="1"/>
    <col min="6" max="6" width="34.5" customWidth="1"/>
    <col min="7" max="7" width="53.5" customWidth="1"/>
    <col min="8" max="8" width="47.1640625" customWidth="1"/>
    <col min="9" max="9" width="24.6640625" customWidth="1"/>
    <col min="10" max="10" width="21.83203125" customWidth="1"/>
  </cols>
  <sheetData>
    <row r="1" spans="1:10" x14ac:dyDescent="0.2">
      <c r="A1" s="19" t="s">
        <v>358</v>
      </c>
      <c r="B1" s="19" t="s">
        <v>359</v>
      </c>
      <c r="C1" s="19" t="s">
        <v>360</v>
      </c>
      <c r="D1" s="19" t="s">
        <v>361</v>
      </c>
      <c r="E1" s="19" t="s">
        <v>362</v>
      </c>
      <c r="F1" s="19" t="s">
        <v>363</v>
      </c>
      <c r="G1" s="19" t="s">
        <v>364</v>
      </c>
      <c r="H1" s="19" t="s">
        <v>365</v>
      </c>
      <c r="I1" s="19" t="s">
        <v>366</v>
      </c>
      <c r="J1" s="19" t="s">
        <v>367</v>
      </c>
    </row>
    <row r="2" spans="1:10" ht="16" x14ac:dyDescent="0.2">
      <c r="A2" s="35">
        <v>1</v>
      </c>
      <c r="B2" s="35" t="s">
        <v>368</v>
      </c>
      <c r="C2" s="32" t="s">
        <v>369</v>
      </c>
      <c r="D2" s="31" t="s">
        <v>369</v>
      </c>
      <c r="E2" s="10"/>
      <c r="F2" s="10"/>
      <c r="G2" s="10"/>
      <c r="H2" s="46"/>
      <c r="I2" s="34"/>
      <c r="J2" t="s">
        <v>370</v>
      </c>
    </row>
    <row r="3" spans="1:10" ht="64" x14ac:dyDescent="0.2">
      <c r="A3" s="35">
        <v>1</v>
      </c>
      <c r="B3" s="35"/>
      <c r="C3" s="10"/>
      <c r="D3" s="10"/>
      <c r="E3" s="10" t="s">
        <v>371</v>
      </c>
      <c r="F3" s="10"/>
      <c r="G3" s="14" t="s">
        <v>278</v>
      </c>
      <c r="H3" s="36" t="s">
        <v>222</v>
      </c>
      <c r="I3" s="34" t="s">
        <v>372</v>
      </c>
    </row>
    <row r="4" spans="1:10" ht="48" x14ac:dyDescent="0.2">
      <c r="A4" s="35">
        <v>1</v>
      </c>
      <c r="B4" s="35"/>
      <c r="C4" s="10"/>
      <c r="D4" s="10"/>
      <c r="E4" s="10" t="s">
        <v>373</v>
      </c>
      <c r="F4" s="10"/>
      <c r="G4" s="14" t="s">
        <v>280</v>
      </c>
      <c r="H4" s="36" t="s">
        <v>225</v>
      </c>
      <c r="I4" s="34" t="s">
        <v>374</v>
      </c>
    </row>
    <row r="5" spans="1:10" ht="32" x14ac:dyDescent="0.2">
      <c r="A5" s="35">
        <v>1</v>
      </c>
      <c r="B5" s="35"/>
      <c r="C5" s="10"/>
      <c r="D5" s="10"/>
      <c r="E5" s="10" t="s">
        <v>375</v>
      </c>
      <c r="F5" s="10"/>
      <c r="G5" s="14" t="s">
        <v>285</v>
      </c>
      <c r="H5" s="36" t="s">
        <v>227</v>
      </c>
      <c r="I5" s="34" t="s">
        <v>376</v>
      </c>
    </row>
    <row r="6" spans="1:10" ht="64" x14ac:dyDescent="0.2">
      <c r="A6" s="35">
        <v>1</v>
      </c>
      <c r="B6" s="35"/>
      <c r="C6" s="10"/>
      <c r="D6" s="10"/>
      <c r="E6" s="10" t="s">
        <v>377</v>
      </c>
      <c r="F6" s="10"/>
      <c r="G6" s="10" t="s">
        <v>286</v>
      </c>
      <c r="H6" s="46" t="s">
        <v>229</v>
      </c>
      <c r="I6" s="34" t="s">
        <v>378</v>
      </c>
    </row>
    <row r="7" spans="1:10" ht="48" x14ac:dyDescent="0.2">
      <c r="A7" s="35">
        <v>1</v>
      </c>
      <c r="B7" s="35"/>
      <c r="C7" s="10"/>
      <c r="D7" s="10"/>
      <c r="E7" s="10" t="s">
        <v>379</v>
      </c>
      <c r="F7" s="10"/>
      <c r="G7" s="10" t="s">
        <v>288</v>
      </c>
      <c r="H7" s="46" t="s">
        <v>234</v>
      </c>
      <c r="I7" s="34" t="s">
        <v>380</v>
      </c>
    </row>
    <row r="8" spans="1:10" ht="32" x14ac:dyDescent="0.2">
      <c r="A8" s="35">
        <v>1</v>
      </c>
      <c r="B8" s="35"/>
      <c r="C8" s="10"/>
      <c r="D8" s="10"/>
      <c r="E8" s="10"/>
      <c r="F8" s="10"/>
      <c r="G8" s="10" t="s">
        <v>290</v>
      </c>
      <c r="H8" s="46" t="s">
        <v>236</v>
      </c>
      <c r="I8" s="34"/>
    </row>
    <row r="9" spans="1:10" ht="64" x14ac:dyDescent="0.2">
      <c r="A9" s="35">
        <v>1</v>
      </c>
      <c r="B9" s="35"/>
      <c r="C9" s="10"/>
      <c r="D9" s="10"/>
      <c r="E9" s="10"/>
      <c r="F9" s="10"/>
      <c r="G9" s="10" t="s">
        <v>291</v>
      </c>
      <c r="H9" s="46" t="s">
        <v>242</v>
      </c>
      <c r="I9" s="34"/>
    </row>
    <row r="10" spans="1:10" ht="48" x14ac:dyDescent="0.2">
      <c r="A10" s="35">
        <v>1</v>
      </c>
      <c r="B10" s="35"/>
      <c r="C10" s="10"/>
      <c r="D10" s="10"/>
      <c r="E10" s="10"/>
      <c r="F10" s="10"/>
      <c r="G10" s="10" t="s">
        <v>292</v>
      </c>
      <c r="H10" s="46" t="s">
        <v>250</v>
      </c>
      <c r="I10" s="34"/>
    </row>
    <row r="11" spans="1:10" ht="64" x14ac:dyDescent="0.2">
      <c r="A11" s="35">
        <v>1</v>
      </c>
      <c r="B11" s="35"/>
      <c r="C11" s="10"/>
      <c r="D11" s="10"/>
      <c r="E11" s="10"/>
      <c r="F11" s="10"/>
      <c r="G11" s="10" t="s">
        <v>304</v>
      </c>
      <c r="H11" s="46" t="s">
        <v>252</v>
      </c>
      <c r="I11" s="34"/>
    </row>
    <row r="12" spans="1:10" ht="64" x14ac:dyDescent="0.2">
      <c r="A12" s="35">
        <v>1</v>
      </c>
      <c r="B12" s="35"/>
      <c r="C12" s="10"/>
      <c r="D12" s="10"/>
      <c r="E12" s="10"/>
      <c r="F12" s="10"/>
      <c r="G12" s="10" t="s">
        <v>326</v>
      </c>
      <c r="H12" s="46" t="s">
        <v>254</v>
      </c>
      <c r="I12" s="34"/>
    </row>
    <row r="13" spans="1:10" ht="64" x14ac:dyDescent="0.2">
      <c r="A13" s="35">
        <v>1</v>
      </c>
      <c r="B13" s="35"/>
      <c r="C13" s="10"/>
      <c r="D13" s="10"/>
      <c r="E13" s="10"/>
      <c r="F13" s="10"/>
      <c r="G13" s="10" t="s">
        <v>328</v>
      </c>
      <c r="H13" s="46" t="s">
        <v>256</v>
      </c>
      <c r="I13" s="34"/>
    </row>
    <row r="14" spans="1:10" ht="48" x14ac:dyDescent="0.2">
      <c r="A14" s="35">
        <v>1</v>
      </c>
      <c r="B14" s="35"/>
      <c r="C14" s="10"/>
      <c r="D14" s="10"/>
      <c r="E14" s="10"/>
      <c r="F14" s="10"/>
      <c r="G14" s="10" t="s">
        <v>332</v>
      </c>
      <c r="H14" s="46" t="s">
        <v>258</v>
      </c>
      <c r="I14" s="34"/>
    </row>
    <row r="15" spans="1:10" ht="64" x14ac:dyDescent="0.2">
      <c r="A15" s="35">
        <v>1</v>
      </c>
      <c r="B15" s="35"/>
      <c r="C15" s="10"/>
      <c r="D15" s="10"/>
      <c r="E15" s="10"/>
      <c r="F15" s="10"/>
      <c r="G15" s="10" t="s">
        <v>334</v>
      </c>
      <c r="H15" s="46" t="s">
        <v>260</v>
      </c>
      <c r="I15" s="34"/>
    </row>
    <row r="16" spans="1:10" ht="64" x14ac:dyDescent="0.2">
      <c r="A16" s="35">
        <v>1</v>
      </c>
      <c r="B16" s="35"/>
      <c r="C16" s="10"/>
      <c r="D16" s="10"/>
      <c r="E16" s="10"/>
      <c r="F16" s="10"/>
      <c r="G16" s="10" t="s">
        <v>337</v>
      </c>
      <c r="H16" s="46" t="s">
        <v>262</v>
      </c>
      <c r="I16" s="34"/>
    </row>
    <row r="17" spans="1:10" ht="64" x14ac:dyDescent="0.2">
      <c r="A17" s="35">
        <v>1</v>
      </c>
      <c r="B17" s="35"/>
      <c r="C17" s="10"/>
      <c r="D17" s="10"/>
      <c r="E17" s="10"/>
      <c r="F17" s="10"/>
      <c r="G17" s="10" t="s">
        <v>338</v>
      </c>
      <c r="H17" s="46" t="s">
        <v>264</v>
      </c>
      <c r="I17" s="34"/>
    </row>
    <row r="18" spans="1:10" ht="64" x14ac:dyDescent="0.2">
      <c r="A18" s="35">
        <v>1</v>
      </c>
      <c r="B18" s="35"/>
      <c r="C18" s="10"/>
      <c r="D18" s="10"/>
      <c r="E18" s="10"/>
      <c r="F18" s="10"/>
      <c r="G18" s="10" t="s">
        <v>339</v>
      </c>
      <c r="H18" s="46"/>
      <c r="I18" s="34"/>
    </row>
    <row r="19" spans="1:10" ht="16" x14ac:dyDescent="0.2">
      <c r="A19" s="35">
        <v>1</v>
      </c>
      <c r="B19" s="35"/>
      <c r="C19" s="10"/>
      <c r="D19" s="10"/>
      <c r="E19" s="10"/>
      <c r="F19" s="10"/>
      <c r="G19" s="10" t="s">
        <v>340</v>
      </c>
      <c r="H19" s="46"/>
      <c r="I19" s="34"/>
    </row>
    <row r="20" spans="1:10" ht="32" x14ac:dyDescent="0.2">
      <c r="A20" s="35">
        <v>1</v>
      </c>
      <c r="B20" s="35"/>
      <c r="C20" s="10"/>
      <c r="D20" s="10"/>
      <c r="E20" s="10"/>
      <c r="F20" s="10"/>
      <c r="G20" s="10" t="s">
        <v>341</v>
      </c>
      <c r="H20" s="46"/>
      <c r="I20" s="34"/>
    </row>
    <row r="21" spans="1:10" ht="32" x14ac:dyDescent="0.2">
      <c r="A21" s="35">
        <v>1</v>
      </c>
      <c r="B21" s="35"/>
      <c r="C21" s="10"/>
      <c r="D21" s="10"/>
      <c r="E21" s="10"/>
      <c r="F21" s="10"/>
      <c r="G21" s="10" t="s">
        <v>347</v>
      </c>
      <c r="H21" s="46"/>
      <c r="I21" s="34"/>
    </row>
    <row r="22" spans="1:10" ht="64" x14ac:dyDescent="0.2">
      <c r="A22" s="35">
        <v>1</v>
      </c>
      <c r="B22" s="35"/>
      <c r="C22" s="10"/>
      <c r="D22" s="10"/>
      <c r="E22" s="10"/>
      <c r="F22" s="10"/>
      <c r="G22" s="10" t="s">
        <v>350</v>
      </c>
      <c r="H22" s="46"/>
      <c r="I22" s="34"/>
    </row>
    <row r="23" spans="1:10" ht="48" x14ac:dyDescent="0.2">
      <c r="A23" s="35">
        <v>1</v>
      </c>
      <c r="B23" s="35"/>
      <c r="C23" s="10"/>
      <c r="D23" s="10"/>
      <c r="E23" s="10"/>
      <c r="F23" s="10"/>
      <c r="G23" s="10" t="s">
        <v>351</v>
      </c>
      <c r="H23" s="46"/>
      <c r="I23" s="34"/>
    </row>
    <row r="24" spans="1:10" ht="32" x14ac:dyDescent="0.2">
      <c r="A24" s="35">
        <v>1</v>
      </c>
      <c r="B24" s="35"/>
      <c r="C24" s="10"/>
      <c r="D24" s="10"/>
      <c r="E24" s="10"/>
      <c r="F24" s="10"/>
      <c r="G24" s="10" t="s">
        <v>354</v>
      </c>
      <c r="H24" s="46"/>
      <c r="I24" s="34"/>
    </row>
    <row r="25" spans="1:10" ht="32" x14ac:dyDescent="0.2">
      <c r="A25" s="35">
        <v>1</v>
      </c>
      <c r="B25" s="35"/>
      <c r="C25" s="10"/>
      <c r="D25" s="10"/>
      <c r="E25" s="10"/>
      <c r="F25" s="10"/>
      <c r="G25" s="10" t="s">
        <v>355</v>
      </c>
      <c r="H25" s="46"/>
      <c r="I25" s="34"/>
    </row>
    <row r="26" spans="1:10" ht="16" x14ac:dyDescent="0.2">
      <c r="A26" s="35">
        <v>2</v>
      </c>
      <c r="B26" s="35" t="s">
        <v>381</v>
      </c>
      <c r="C26" s="10" t="s">
        <v>369</v>
      </c>
      <c r="D26" s="10" t="s">
        <v>382</v>
      </c>
      <c r="E26" s="10"/>
      <c r="F26" s="10"/>
      <c r="G26" s="14"/>
      <c r="H26" s="36"/>
      <c r="I26" s="34"/>
      <c r="J26" t="s">
        <v>370</v>
      </c>
    </row>
    <row r="27" spans="1:10" ht="64" x14ac:dyDescent="0.2">
      <c r="A27" s="35">
        <v>2</v>
      </c>
      <c r="B27" s="35"/>
      <c r="C27" s="10"/>
      <c r="D27" s="10"/>
      <c r="E27" s="10" t="s">
        <v>371</v>
      </c>
      <c r="F27" s="10"/>
      <c r="G27" s="14" t="s">
        <v>281</v>
      </c>
      <c r="H27" s="36" t="s">
        <v>222</v>
      </c>
      <c r="I27" s="34" t="s">
        <v>372</v>
      </c>
    </row>
    <row r="28" spans="1:10" ht="48" x14ac:dyDescent="0.2">
      <c r="A28" s="35">
        <v>2</v>
      </c>
      <c r="B28" s="35"/>
      <c r="C28" s="10"/>
      <c r="D28" s="10"/>
      <c r="E28" s="10" t="s">
        <v>373</v>
      </c>
      <c r="F28" s="10"/>
      <c r="G28" s="14" t="s">
        <v>282</v>
      </c>
      <c r="H28" s="36" t="s">
        <v>225</v>
      </c>
      <c r="I28" s="34" t="s">
        <v>374</v>
      </c>
    </row>
    <row r="29" spans="1:10" ht="32" x14ac:dyDescent="0.2">
      <c r="A29" s="35">
        <v>2</v>
      </c>
      <c r="B29" s="35"/>
      <c r="C29" s="10"/>
      <c r="D29" s="10"/>
      <c r="E29" s="10" t="s">
        <v>375</v>
      </c>
      <c r="F29" s="10"/>
      <c r="G29" s="10" t="s">
        <v>285</v>
      </c>
      <c r="H29" s="36" t="s">
        <v>227</v>
      </c>
      <c r="I29" s="34" t="s">
        <v>376</v>
      </c>
    </row>
    <row r="30" spans="1:10" ht="64" x14ac:dyDescent="0.2">
      <c r="A30" s="35">
        <v>2</v>
      </c>
      <c r="B30" s="35"/>
      <c r="C30" s="10"/>
      <c r="D30" s="10"/>
      <c r="E30" s="10" t="s">
        <v>377</v>
      </c>
      <c r="F30" s="10"/>
      <c r="G30" s="10" t="s">
        <v>286</v>
      </c>
      <c r="H30" s="46" t="s">
        <v>229</v>
      </c>
      <c r="I30" s="34" t="s">
        <v>378</v>
      </c>
    </row>
    <row r="31" spans="1:10" ht="48" x14ac:dyDescent="0.2">
      <c r="A31" s="35">
        <v>2</v>
      </c>
      <c r="B31" s="35"/>
      <c r="C31" s="10"/>
      <c r="D31" s="10"/>
      <c r="E31" s="10" t="s">
        <v>379</v>
      </c>
      <c r="F31" s="10"/>
      <c r="G31" s="10" t="s">
        <v>288</v>
      </c>
      <c r="H31" s="46" t="s">
        <v>234</v>
      </c>
      <c r="I31" s="34" t="s">
        <v>380</v>
      </c>
    </row>
    <row r="32" spans="1:10" ht="32" x14ac:dyDescent="0.2">
      <c r="A32" s="35">
        <v>2</v>
      </c>
      <c r="B32" s="35"/>
      <c r="C32" s="10"/>
      <c r="D32" s="10"/>
      <c r="E32" s="10"/>
      <c r="F32" s="10"/>
      <c r="G32" s="10" t="s">
        <v>290</v>
      </c>
      <c r="H32" s="46" t="s">
        <v>236</v>
      </c>
      <c r="I32" s="34"/>
    </row>
    <row r="33" spans="1:9" ht="64" x14ac:dyDescent="0.2">
      <c r="A33" s="35">
        <v>2</v>
      </c>
      <c r="B33" s="35"/>
      <c r="C33" s="10"/>
      <c r="D33" s="10"/>
      <c r="E33" s="10"/>
      <c r="F33" s="10"/>
      <c r="G33" s="10" t="s">
        <v>291</v>
      </c>
      <c r="H33" s="46" t="s">
        <v>242</v>
      </c>
      <c r="I33" s="34"/>
    </row>
    <row r="34" spans="1:9" ht="48" x14ac:dyDescent="0.2">
      <c r="A34" s="35">
        <v>2</v>
      </c>
      <c r="B34" s="35"/>
      <c r="C34" s="10"/>
      <c r="D34" s="10"/>
      <c r="E34" s="10"/>
      <c r="F34" s="10"/>
      <c r="G34" s="14" t="s">
        <v>292</v>
      </c>
      <c r="H34" s="46" t="s">
        <v>250</v>
      </c>
      <c r="I34" s="34"/>
    </row>
    <row r="35" spans="1:9" ht="48" x14ac:dyDescent="0.2">
      <c r="A35" s="35">
        <v>2</v>
      </c>
      <c r="B35" s="35"/>
      <c r="C35" s="10"/>
      <c r="D35" s="10"/>
      <c r="E35" s="10"/>
      <c r="F35" s="10"/>
      <c r="G35" s="10" t="s">
        <v>294</v>
      </c>
      <c r="H35" s="46" t="s">
        <v>252</v>
      </c>
      <c r="I35" s="34"/>
    </row>
    <row r="36" spans="1:9" ht="64" x14ac:dyDescent="0.2">
      <c r="A36" s="35">
        <v>2</v>
      </c>
      <c r="B36" s="35"/>
      <c r="C36" s="10"/>
      <c r="D36" s="10"/>
      <c r="E36" s="10"/>
      <c r="F36" s="10"/>
      <c r="G36" s="10" t="s">
        <v>298</v>
      </c>
      <c r="H36" s="46" t="s">
        <v>254</v>
      </c>
      <c r="I36" s="34"/>
    </row>
    <row r="37" spans="1:9" ht="64" x14ac:dyDescent="0.2">
      <c r="A37" s="35">
        <v>2</v>
      </c>
      <c r="B37" s="35"/>
      <c r="C37" s="10"/>
      <c r="D37" s="10"/>
      <c r="E37" s="10"/>
      <c r="F37" s="10"/>
      <c r="G37" s="10" t="s">
        <v>309</v>
      </c>
      <c r="H37" s="46" t="s">
        <v>256</v>
      </c>
      <c r="I37" s="34"/>
    </row>
    <row r="38" spans="1:9" ht="48" x14ac:dyDescent="0.2">
      <c r="A38" s="35">
        <v>2</v>
      </c>
      <c r="B38" s="35"/>
      <c r="C38" s="10"/>
      <c r="D38" s="10"/>
      <c r="E38" s="10"/>
      <c r="F38" s="10"/>
      <c r="G38" s="10" t="s">
        <v>326</v>
      </c>
      <c r="H38" s="46" t="s">
        <v>260</v>
      </c>
      <c r="I38" s="34"/>
    </row>
    <row r="39" spans="1:9" ht="64" x14ac:dyDescent="0.2">
      <c r="A39" s="35">
        <v>2</v>
      </c>
      <c r="B39" s="35"/>
      <c r="C39" s="10"/>
      <c r="D39" s="10"/>
      <c r="E39" s="10"/>
      <c r="F39" s="10"/>
      <c r="G39" s="10" t="s">
        <v>328</v>
      </c>
      <c r="H39" s="46" t="s">
        <v>264</v>
      </c>
      <c r="I39" s="34"/>
    </row>
    <row r="40" spans="1:9" ht="64" x14ac:dyDescent="0.2">
      <c r="A40" s="35">
        <v>2</v>
      </c>
      <c r="B40" s="35"/>
      <c r="C40" s="10"/>
      <c r="D40" s="10"/>
      <c r="E40" s="10"/>
      <c r="F40" s="10"/>
      <c r="G40" s="10" t="s">
        <v>334</v>
      </c>
      <c r="H40" s="46"/>
      <c r="I40" s="34"/>
    </row>
    <row r="41" spans="1:9" ht="32" x14ac:dyDescent="0.2">
      <c r="A41" s="35">
        <v>2</v>
      </c>
      <c r="B41" s="35"/>
      <c r="C41" s="10"/>
      <c r="D41" s="10"/>
      <c r="E41" s="10"/>
      <c r="F41" s="10"/>
      <c r="G41" s="10" t="s">
        <v>337</v>
      </c>
      <c r="H41" s="46"/>
      <c r="I41" s="34"/>
    </row>
    <row r="42" spans="1:9" ht="64" x14ac:dyDescent="0.2">
      <c r="A42" s="35">
        <v>2</v>
      </c>
      <c r="B42" s="35"/>
      <c r="C42" s="10"/>
      <c r="D42" s="10"/>
      <c r="E42" s="10"/>
      <c r="F42" s="10"/>
      <c r="G42" s="10" t="s">
        <v>338</v>
      </c>
      <c r="H42" s="46"/>
      <c r="I42" s="34"/>
    </row>
    <row r="43" spans="1:9" ht="64" x14ac:dyDescent="0.2">
      <c r="A43" s="35">
        <v>2</v>
      </c>
      <c r="B43" s="35"/>
      <c r="C43" s="10"/>
      <c r="D43" s="10"/>
      <c r="E43" s="10"/>
      <c r="F43" s="10"/>
      <c r="G43" s="10" t="s">
        <v>339</v>
      </c>
      <c r="H43" s="46"/>
      <c r="I43" s="34"/>
    </row>
    <row r="44" spans="1:9" ht="16" x14ac:dyDescent="0.2">
      <c r="A44" s="35">
        <v>2</v>
      </c>
      <c r="B44" s="35"/>
      <c r="C44" s="10"/>
      <c r="D44" s="10"/>
      <c r="E44" s="10"/>
      <c r="F44" s="10"/>
      <c r="G44" s="10" t="s">
        <v>340</v>
      </c>
      <c r="H44" s="46"/>
      <c r="I44" s="34"/>
    </row>
    <row r="45" spans="1:9" ht="32" x14ac:dyDescent="0.2">
      <c r="A45" s="35">
        <v>2</v>
      </c>
      <c r="B45" s="35"/>
      <c r="C45" s="10"/>
      <c r="D45" s="10"/>
      <c r="E45" s="10"/>
      <c r="F45" s="10"/>
      <c r="G45" s="10" t="s">
        <v>341</v>
      </c>
      <c r="H45" s="46"/>
      <c r="I45" s="34"/>
    </row>
    <row r="46" spans="1:9" ht="32" x14ac:dyDescent="0.2">
      <c r="A46" s="35">
        <v>2</v>
      </c>
      <c r="B46" s="35"/>
      <c r="C46" s="10"/>
      <c r="D46" s="10"/>
      <c r="E46" s="10"/>
      <c r="F46" s="10"/>
      <c r="G46" s="10" t="s">
        <v>347</v>
      </c>
      <c r="H46" s="46"/>
      <c r="I46" s="34"/>
    </row>
    <row r="47" spans="1:9" ht="64" x14ac:dyDescent="0.2">
      <c r="A47" s="35">
        <v>2</v>
      </c>
      <c r="B47" s="35"/>
      <c r="C47" s="10"/>
      <c r="D47" s="10"/>
      <c r="E47" s="10"/>
      <c r="F47" s="10"/>
      <c r="G47" s="10" t="s">
        <v>350</v>
      </c>
      <c r="H47" s="46"/>
      <c r="I47" s="34"/>
    </row>
    <row r="48" spans="1:9" ht="48" x14ac:dyDescent="0.2">
      <c r="A48" s="35">
        <v>2</v>
      </c>
      <c r="B48" s="35"/>
      <c r="C48" s="10"/>
      <c r="D48" s="10"/>
      <c r="E48" s="10"/>
      <c r="F48" s="10"/>
      <c r="G48" s="10" t="s">
        <v>351</v>
      </c>
      <c r="H48" s="46"/>
      <c r="I48" s="34"/>
    </row>
    <row r="49" spans="1:10" ht="32" x14ac:dyDescent="0.2">
      <c r="A49" s="35">
        <v>2</v>
      </c>
      <c r="B49" s="35"/>
      <c r="C49" s="10"/>
      <c r="D49" s="10"/>
      <c r="E49" s="10"/>
      <c r="F49" s="10"/>
      <c r="G49" s="10" t="s">
        <v>354</v>
      </c>
      <c r="H49" s="46"/>
      <c r="I49" s="34"/>
    </row>
    <row r="50" spans="1:10" ht="32" x14ac:dyDescent="0.2">
      <c r="A50" s="35">
        <v>2</v>
      </c>
      <c r="B50" s="35"/>
      <c r="C50" s="10"/>
      <c r="D50" s="10"/>
      <c r="E50" s="10"/>
      <c r="F50" s="10"/>
      <c r="G50" s="10" t="s">
        <v>355</v>
      </c>
      <c r="H50" s="46"/>
      <c r="I50" s="34"/>
    </row>
    <row r="51" spans="1:10" ht="16" x14ac:dyDescent="0.2">
      <c r="A51" s="35">
        <v>3</v>
      </c>
      <c r="B51" s="35" t="s">
        <v>383</v>
      </c>
      <c r="C51" s="10" t="s">
        <v>384</v>
      </c>
      <c r="D51" s="10" t="s">
        <v>384</v>
      </c>
      <c r="E51" s="10"/>
      <c r="F51" s="10"/>
      <c r="G51" s="14"/>
      <c r="H51" s="36"/>
      <c r="I51" s="34"/>
      <c r="J51" t="s">
        <v>370</v>
      </c>
    </row>
    <row r="52" spans="1:10" ht="64" x14ac:dyDescent="0.2">
      <c r="A52" s="35">
        <v>3</v>
      </c>
      <c r="B52" s="35"/>
      <c r="C52" s="10"/>
      <c r="D52" s="10"/>
      <c r="E52" s="10" t="s">
        <v>371</v>
      </c>
      <c r="F52" s="10"/>
      <c r="G52" s="14" t="s">
        <v>286</v>
      </c>
      <c r="H52" s="36" t="s">
        <v>222</v>
      </c>
      <c r="I52" s="34" t="s">
        <v>372</v>
      </c>
    </row>
    <row r="53" spans="1:10" ht="48" x14ac:dyDescent="0.2">
      <c r="A53" s="35">
        <v>3</v>
      </c>
      <c r="B53" s="35"/>
      <c r="C53" s="10"/>
      <c r="D53" s="10"/>
      <c r="E53" s="10" t="s">
        <v>373</v>
      </c>
      <c r="F53" s="10"/>
      <c r="G53" s="14" t="s">
        <v>288</v>
      </c>
      <c r="H53" s="36" t="s">
        <v>225</v>
      </c>
      <c r="I53" s="34" t="s">
        <v>374</v>
      </c>
    </row>
    <row r="54" spans="1:10" ht="32" x14ac:dyDescent="0.2">
      <c r="A54" s="35">
        <v>3</v>
      </c>
      <c r="B54" s="35"/>
      <c r="C54" s="10"/>
      <c r="D54" s="10"/>
      <c r="E54" s="10" t="s">
        <v>375</v>
      </c>
      <c r="F54" s="10"/>
      <c r="G54" s="14" t="s">
        <v>297</v>
      </c>
      <c r="H54" s="46" t="s">
        <v>229</v>
      </c>
      <c r="I54" s="34" t="s">
        <v>376</v>
      </c>
    </row>
    <row r="55" spans="1:10" ht="48" x14ac:dyDescent="0.2">
      <c r="A55" s="35">
        <v>3</v>
      </c>
      <c r="B55" s="35"/>
      <c r="C55" s="10"/>
      <c r="D55" s="10"/>
      <c r="E55" s="10" t="s">
        <v>377</v>
      </c>
      <c r="F55" s="10"/>
      <c r="G55" s="14" t="s">
        <v>301</v>
      </c>
      <c r="H55" s="46" t="s">
        <v>231</v>
      </c>
      <c r="I55" s="34" t="s">
        <v>378</v>
      </c>
    </row>
    <row r="56" spans="1:10" ht="48" x14ac:dyDescent="0.2">
      <c r="A56" s="35">
        <v>3</v>
      </c>
      <c r="B56" s="35"/>
      <c r="C56" s="10"/>
      <c r="D56" s="10"/>
      <c r="E56" s="10" t="s">
        <v>379</v>
      </c>
      <c r="F56" s="10"/>
      <c r="G56" s="10" t="s">
        <v>302</v>
      </c>
      <c r="H56" s="46" t="s">
        <v>234</v>
      </c>
      <c r="I56" s="34" t="s">
        <v>380</v>
      </c>
    </row>
    <row r="57" spans="1:10" ht="48" x14ac:dyDescent="0.2">
      <c r="A57" s="35">
        <v>3</v>
      </c>
      <c r="B57" s="35"/>
      <c r="C57" s="10"/>
      <c r="D57" s="10"/>
      <c r="E57" s="10"/>
      <c r="F57" s="10"/>
      <c r="G57" s="10" t="s">
        <v>309</v>
      </c>
      <c r="H57" s="46" t="s">
        <v>236</v>
      </c>
      <c r="I57" s="34"/>
    </row>
    <row r="58" spans="1:10" ht="64" x14ac:dyDescent="0.2">
      <c r="A58" s="35">
        <v>3</v>
      </c>
      <c r="B58" s="35"/>
      <c r="C58" s="10"/>
      <c r="D58" s="10"/>
      <c r="E58" s="10"/>
      <c r="F58" s="10"/>
      <c r="G58" s="10" t="s">
        <v>310</v>
      </c>
      <c r="H58" s="46" t="s">
        <v>242</v>
      </c>
      <c r="I58" s="34"/>
    </row>
    <row r="59" spans="1:10" ht="48" x14ac:dyDescent="0.2">
      <c r="A59" s="35">
        <v>3</v>
      </c>
      <c r="B59" s="35"/>
      <c r="C59" s="10"/>
      <c r="D59" s="10"/>
      <c r="E59" s="10"/>
      <c r="F59" s="10"/>
      <c r="G59" s="10" t="s">
        <v>311</v>
      </c>
      <c r="H59" s="46" t="s">
        <v>250</v>
      </c>
      <c r="I59" s="34"/>
    </row>
    <row r="60" spans="1:10" s="70" customFormat="1" ht="80" x14ac:dyDescent="0.2">
      <c r="A60" s="35">
        <v>3</v>
      </c>
      <c r="B60" s="35"/>
      <c r="C60" s="10"/>
      <c r="D60" s="10"/>
      <c r="E60" s="10"/>
      <c r="F60" s="10"/>
      <c r="G60" s="10" t="s">
        <v>312</v>
      </c>
      <c r="H60" s="46" t="s">
        <v>252</v>
      </c>
      <c r="I60" s="34"/>
      <c r="J60"/>
    </row>
    <row r="61" spans="1:10" ht="64" x14ac:dyDescent="0.2">
      <c r="A61" s="35">
        <v>3</v>
      </c>
      <c r="B61" s="35"/>
      <c r="C61" s="10"/>
      <c r="D61" s="10"/>
      <c r="E61" s="10"/>
      <c r="F61" s="10"/>
      <c r="G61" s="10" t="s">
        <v>314</v>
      </c>
      <c r="H61" s="46" t="s">
        <v>254</v>
      </c>
      <c r="I61" s="34"/>
    </row>
    <row r="62" spans="1:10" ht="64" x14ac:dyDescent="0.2">
      <c r="A62" s="35">
        <v>3</v>
      </c>
      <c r="B62" s="35"/>
      <c r="C62" s="10"/>
      <c r="D62" s="10"/>
      <c r="E62" s="10"/>
      <c r="F62" s="10"/>
      <c r="G62" s="10" t="s">
        <v>315</v>
      </c>
      <c r="H62" s="46" t="s">
        <v>256</v>
      </c>
      <c r="I62" s="34"/>
    </row>
    <row r="63" spans="1:10" ht="48" x14ac:dyDescent="0.2">
      <c r="A63" s="35">
        <v>3</v>
      </c>
      <c r="B63" s="35"/>
      <c r="C63" s="10"/>
      <c r="D63" s="10"/>
      <c r="E63" s="10"/>
      <c r="F63" s="10"/>
      <c r="G63" s="10" t="s">
        <v>316</v>
      </c>
      <c r="H63" s="46" t="s">
        <v>258</v>
      </c>
      <c r="I63" s="34"/>
    </row>
    <row r="64" spans="1:10" ht="48" x14ac:dyDescent="0.2">
      <c r="A64" s="35">
        <v>3</v>
      </c>
      <c r="B64" s="35"/>
      <c r="C64" s="10"/>
      <c r="D64" s="10"/>
      <c r="E64" s="10"/>
      <c r="F64" s="10"/>
      <c r="G64" s="10" t="s">
        <v>318</v>
      </c>
      <c r="H64" s="46" t="s">
        <v>260</v>
      </c>
      <c r="I64" s="34"/>
    </row>
    <row r="65" spans="1:10" ht="64" x14ac:dyDescent="0.2">
      <c r="A65" s="35">
        <v>3</v>
      </c>
      <c r="B65" s="35"/>
      <c r="C65" s="10"/>
      <c r="D65" s="10"/>
      <c r="E65" s="10"/>
      <c r="F65" s="10"/>
      <c r="G65" s="10" t="s">
        <v>321</v>
      </c>
      <c r="H65" s="46" t="s">
        <v>262</v>
      </c>
      <c r="I65" s="34"/>
    </row>
    <row r="66" spans="1:10" ht="64" x14ac:dyDescent="0.2">
      <c r="A66" s="35">
        <v>3</v>
      </c>
      <c r="B66" s="35"/>
      <c r="C66" s="10"/>
      <c r="D66" s="10"/>
      <c r="E66" s="10"/>
      <c r="F66" s="10"/>
      <c r="G66" s="10" t="s">
        <v>322</v>
      </c>
      <c r="H66" s="46" t="s">
        <v>264</v>
      </c>
      <c r="I66" s="34"/>
    </row>
    <row r="67" spans="1:10" ht="48" x14ac:dyDescent="0.2">
      <c r="A67" s="35">
        <v>3</v>
      </c>
      <c r="B67" s="35"/>
      <c r="C67" s="10"/>
      <c r="D67" s="10"/>
      <c r="E67" s="10"/>
      <c r="F67" s="10"/>
      <c r="G67" s="10" t="s">
        <v>323</v>
      </c>
      <c r="H67" s="46"/>
      <c r="I67" s="34"/>
    </row>
    <row r="68" spans="1:10" ht="48" x14ac:dyDescent="0.2">
      <c r="A68" s="35">
        <v>3</v>
      </c>
      <c r="B68" s="35"/>
      <c r="C68" s="10"/>
      <c r="D68" s="10"/>
      <c r="E68" s="10"/>
      <c r="F68" s="10"/>
      <c r="G68" s="10" t="s">
        <v>326</v>
      </c>
      <c r="H68" s="46"/>
      <c r="I68" s="34"/>
    </row>
    <row r="69" spans="1:10" ht="48" x14ac:dyDescent="0.2">
      <c r="A69" s="35">
        <v>3</v>
      </c>
      <c r="B69" s="35"/>
      <c r="C69" s="10"/>
      <c r="D69" s="10"/>
      <c r="E69" s="10"/>
      <c r="F69" s="10"/>
      <c r="G69" s="10" t="s">
        <v>328</v>
      </c>
      <c r="H69" s="46"/>
      <c r="I69" s="34"/>
    </row>
    <row r="70" spans="1:10" s="70" customFormat="1" ht="32" x14ac:dyDescent="0.2">
      <c r="A70" s="35">
        <v>3</v>
      </c>
      <c r="B70" s="35"/>
      <c r="C70" s="10"/>
      <c r="D70" s="10"/>
      <c r="E70" s="10"/>
      <c r="F70" s="10"/>
      <c r="G70" s="10" t="s">
        <v>337</v>
      </c>
      <c r="H70" s="46"/>
      <c r="I70" s="34"/>
      <c r="J70"/>
    </row>
    <row r="71" spans="1:10" ht="64" x14ac:dyDescent="0.2">
      <c r="A71" s="35">
        <v>3</v>
      </c>
      <c r="B71" s="35"/>
      <c r="C71" s="10"/>
      <c r="D71" s="10"/>
      <c r="E71" s="10"/>
      <c r="F71" s="10"/>
      <c r="G71" s="10" t="s">
        <v>338</v>
      </c>
      <c r="H71" s="46"/>
      <c r="I71" s="34"/>
    </row>
    <row r="72" spans="1:10" ht="64" x14ac:dyDescent="0.2">
      <c r="A72" s="35">
        <v>3</v>
      </c>
      <c r="B72" s="35"/>
      <c r="C72" s="10"/>
      <c r="D72" s="10"/>
      <c r="E72" s="10"/>
      <c r="F72" s="10"/>
      <c r="G72" s="10" t="s">
        <v>350</v>
      </c>
      <c r="H72" s="46"/>
      <c r="I72" s="34"/>
    </row>
    <row r="73" spans="1:10" ht="32" x14ac:dyDescent="0.2">
      <c r="A73" s="35">
        <v>3</v>
      </c>
      <c r="B73" s="35"/>
      <c r="C73" s="10"/>
      <c r="D73" s="10"/>
      <c r="E73" s="10"/>
      <c r="F73" s="10"/>
      <c r="G73" s="10" t="s">
        <v>354</v>
      </c>
      <c r="H73" s="46"/>
      <c r="I73" s="34"/>
    </row>
    <row r="74" spans="1:10" ht="32" x14ac:dyDescent="0.2">
      <c r="A74" s="35">
        <v>3</v>
      </c>
      <c r="B74" s="35"/>
      <c r="C74" s="10"/>
      <c r="D74" s="10"/>
      <c r="E74" s="10"/>
      <c r="F74" s="10"/>
      <c r="G74" s="10" t="s">
        <v>355</v>
      </c>
      <c r="H74" s="46"/>
      <c r="I74" s="34"/>
    </row>
    <row r="75" spans="1:10" ht="16" x14ac:dyDescent="0.2">
      <c r="A75" s="85">
        <v>4</v>
      </c>
      <c r="B75" s="85" t="s">
        <v>385</v>
      </c>
      <c r="C75" s="74" t="s">
        <v>386</v>
      </c>
      <c r="D75" s="74" t="s">
        <v>386</v>
      </c>
      <c r="E75" s="74"/>
      <c r="F75" s="74"/>
      <c r="G75" s="74"/>
      <c r="H75" s="75"/>
      <c r="I75" s="76"/>
      <c r="J75" s="70"/>
    </row>
    <row r="76" spans="1:10" ht="64" x14ac:dyDescent="0.2">
      <c r="A76" s="35">
        <v>4</v>
      </c>
      <c r="B76" s="35"/>
      <c r="C76" s="10"/>
      <c r="D76" s="10"/>
      <c r="E76" s="10" t="s">
        <v>371</v>
      </c>
      <c r="F76" s="10"/>
      <c r="G76" s="10" t="s">
        <v>280</v>
      </c>
      <c r="H76" s="36" t="s">
        <v>222</v>
      </c>
      <c r="I76" s="34" t="s">
        <v>372</v>
      </c>
    </row>
    <row r="77" spans="1:10" ht="48" x14ac:dyDescent="0.2">
      <c r="A77" s="35">
        <v>4</v>
      </c>
      <c r="B77" s="35"/>
      <c r="C77" s="10"/>
      <c r="D77" s="10"/>
      <c r="E77" s="10" t="s">
        <v>373</v>
      </c>
      <c r="F77" s="10"/>
      <c r="G77" s="10" t="s">
        <v>282</v>
      </c>
      <c r="H77" s="36" t="s">
        <v>225</v>
      </c>
      <c r="I77" s="34" t="s">
        <v>374</v>
      </c>
    </row>
    <row r="78" spans="1:10" ht="32" x14ac:dyDescent="0.2">
      <c r="A78" s="35">
        <v>4</v>
      </c>
      <c r="B78" s="35"/>
      <c r="C78" s="10"/>
      <c r="D78" s="10"/>
      <c r="E78" s="10" t="s">
        <v>375</v>
      </c>
      <c r="F78" s="10"/>
      <c r="G78" s="10" t="s">
        <v>285</v>
      </c>
      <c r="H78" s="36" t="s">
        <v>227</v>
      </c>
      <c r="I78" s="34" t="s">
        <v>376</v>
      </c>
    </row>
    <row r="79" spans="1:10" ht="64" x14ac:dyDescent="0.2">
      <c r="A79" s="35">
        <v>4</v>
      </c>
      <c r="B79" s="35"/>
      <c r="C79" s="10"/>
      <c r="D79" s="10"/>
      <c r="E79" s="10" t="s">
        <v>377</v>
      </c>
      <c r="F79" s="10"/>
      <c r="G79" s="10" t="s">
        <v>286</v>
      </c>
      <c r="H79" s="46" t="s">
        <v>229</v>
      </c>
      <c r="I79" s="34" t="s">
        <v>378</v>
      </c>
    </row>
    <row r="80" spans="1:10" ht="48" x14ac:dyDescent="0.2">
      <c r="A80" s="35">
        <v>4</v>
      </c>
      <c r="B80" s="35"/>
      <c r="C80" s="10"/>
      <c r="D80" s="10"/>
      <c r="E80" s="10" t="s">
        <v>379</v>
      </c>
      <c r="F80" s="10"/>
      <c r="G80" s="10" t="s">
        <v>287</v>
      </c>
      <c r="H80" s="46" t="s">
        <v>231</v>
      </c>
      <c r="I80" s="34" t="s">
        <v>380</v>
      </c>
    </row>
    <row r="81" spans="1:10" ht="48" x14ac:dyDescent="0.2">
      <c r="A81" s="35">
        <v>4</v>
      </c>
      <c r="B81" s="35"/>
      <c r="C81" s="10"/>
      <c r="D81" s="10"/>
      <c r="E81" s="10"/>
      <c r="F81" s="10"/>
      <c r="G81" s="10" t="s">
        <v>288</v>
      </c>
      <c r="H81" s="46" t="s">
        <v>234</v>
      </c>
      <c r="I81" s="34"/>
    </row>
    <row r="82" spans="1:10" s="70" customFormat="1" ht="32" x14ac:dyDescent="0.2">
      <c r="A82" s="35">
        <v>4</v>
      </c>
      <c r="B82" s="35"/>
      <c r="C82" s="10"/>
      <c r="D82" s="10"/>
      <c r="E82" s="10"/>
      <c r="F82" s="10"/>
      <c r="G82" s="10" t="s">
        <v>292</v>
      </c>
      <c r="H82" s="46" t="s">
        <v>236</v>
      </c>
      <c r="I82" s="34"/>
      <c r="J82"/>
    </row>
    <row r="83" spans="1:10" ht="64" x14ac:dyDescent="0.2">
      <c r="A83" s="35">
        <v>4</v>
      </c>
      <c r="B83" s="35"/>
      <c r="C83" s="10"/>
      <c r="D83" s="10"/>
      <c r="E83" s="10"/>
      <c r="F83" s="10"/>
      <c r="G83" s="10" t="s">
        <v>294</v>
      </c>
      <c r="H83" s="46" t="s">
        <v>242</v>
      </c>
      <c r="I83" s="34"/>
    </row>
    <row r="84" spans="1:10" ht="32" x14ac:dyDescent="0.2">
      <c r="A84" s="35">
        <v>4</v>
      </c>
      <c r="B84" s="35"/>
      <c r="C84" s="10"/>
      <c r="D84" s="10"/>
      <c r="E84" s="10"/>
      <c r="F84" s="10"/>
      <c r="G84" s="10" t="s">
        <v>297</v>
      </c>
      <c r="H84" s="46" t="s">
        <v>248</v>
      </c>
      <c r="I84" s="34"/>
    </row>
    <row r="85" spans="1:10" ht="48" x14ac:dyDescent="0.2">
      <c r="A85" s="35">
        <v>4</v>
      </c>
      <c r="B85" s="35"/>
      <c r="C85" s="10"/>
      <c r="D85" s="10"/>
      <c r="E85" s="10"/>
      <c r="F85" s="10"/>
      <c r="G85" s="10" t="s">
        <v>326</v>
      </c>
      <c r="H85" s="46" t="s">
        <v>250</v>
      </c>
      <c r="I85" s="34"/>
    </row>
    <row r="86" spans="1:10" ht="48" x14ac:dyDescent="0.2">
      <c r="A86" s="35">
        <v>4</v>
      </c>
      <c r="B86" s="35"/>
      <c r="C86" s="10"/>
      <c r="D86" s="10"/>
      <c r="E86" s="10"/>
      <c r="F86" s="10"/>
      <c r="G86" s="10" t="s">
        <v>328</v>
      </c>
      <c r="H86" s="46" t="s">
        <v>252</v>
      </c>
      <c r="I86" s="34"/>
    </row>
    <row r="87" spans="1:10" ht="64" x14ac:dyDescent="0.2">
      <c r="A87" s="35">
        <v>4</v>
      </c>
      <c r="B87" s="35"/>
      <c r="C87" s="10"/>
      <c r="D87" s="10"/>
      <c r="E87" s="10"/>
      <c r="F87" s="10"/>
      <c r="G87" s="10" t="s">
        <v>334</v>
      </c>
      <c r="H87" s="46" t="s">
        <v>254</v>
      </c>
      <c r="I87" s="34"/>
    </row>
    <row r="88" spans="1:10" ht="64" x14ac:dyDescent="0.2">
      <c r="A88" s="35">
        <v>4</v>
      </c>
      <c r="B88" s="35"/>
      <c r="C88" s="10"/>
      <c r="D88" s="10"/>
      <c r="E88" s="10"/>
      <c r="F88" s="10"/>
      <c r="G88" s="10" t="s">
        <v>337</v>
      </c>
      <c r="H88" s="46" t="s">
        <v>256</v>
      </c>
      <c r="I88" s="34"/>
    </row>
    <row r="89" spans="1:10" ht="64" x14ac:dyDescent="0.2">
      <c r="A89" s="35">
        <v>4</v>
      </c>
      <c r="B89" s="35"/>
      <c r="C89" s="10"/>
      <c r="D89" s="10"/>
      <c r="E89" s="10"/>
      <c r="F89" s="10"/>
      <c r="G89" s="10" t="s">
        <v>338</v>
      </c>
      <c r="H89" s="46" t="s">
        <v>258</v>
      </c>
      <c r="I89" s="34"/>
    </row>
    <row r="90" spans="1:10" ht="64" x14ac:dyDescent="0.2">
      <c r="A90" s="35">
        <v>4</v>
      </c>
      <c r="B90" s="35"/>
      <c r="C90" s="10"/>
      <c r="D90" s="10"/>
      <c r="E90" s="10"/>
      <c r="F90" s="10"/>
      <c r="G90" s="10" t="s">
        <v>339</v>
      </c>
      <c r="H90" s="46" t="s">
        <v>260</v>
      </c>
      <c r="I90" s="34"/>
    </row>
    <row r="91" spans="1:10" ht="64" x14ac:dyDescent="0.2">
      <c r="A91" s="35">
        <v>4</v>
      </c>
      <c r="B91" s="35"/>
      <c r="C91" s="10"/>
      <c r="D91" s="10"/>
      <c r="E91" s="10"/>
      <c r="F91" s="10"/>
      <c r="G91" s="10" t="s">
        <v>343</v>
      </c>
      <c r="H91" s="46" t="s">
        <v>262</v>
      </c>
      <c r="I91" s="34"/>
    </row>
    <row r="92" spans="1:10" s="70" customFormat="1" ht="64" x14ac:dyDescent="0.2">
      <c r="A92" s="35">
        <v>4</v>
      </c>
      <c r="B92" s="35"/>
      <c r="C92" s="10"/>
      <c r="D92" s="10"/>
      <c r="E92" s="10"/>
      <c r="F92" s="10"/>
      <c r="G92" s="10" t="s">
        <v>347</v>
      </c>
      <c r="H92" s="46" t="s">
        <v>264</v>
      </c>
      <c r="I92" s="34"/>
      <c r="J92"/>
    </row>
    <row r="93" spans="1:10" ht="64" x14ac:dyDescent="0.2">
      <c r="A93" s="35">
        <v>4</v>
      </c>
      <c r="B93" s="35"/>
      <c r="C93" s="10"/>
      <c r="D93" s="10"/>
      <c r="E93" s="10"/>
      <c r="F93" s="10"/>
      <c r="G93" s="10" t="s">
        <v>350</v>
      </c>
      <c r="H93" s="46"/>
      <c r="I93" s="34"/>
    </row>
    <row r="94" spans="1:10" ht="32" x14ac:dyDescent="0.2">
      <c r="A94" s="35">
        <v>4</v>
      </c>
      <c r="B94" s="35"/>
      <c r="C94" s="10"/>
      <c r="D94" s="10"/>
      <c r="E94" s="10"/>
      <c r="F94" s="10"/>
      <c r="G94" s="10" t="s">
        <v>354</v>
      </c>
      <c r="H94" s="46"/>
      <c r="I94" s="34"/>
    </row>
    <row r="95" spans="1:10" ht="32" x14ac:dyDescent="0.2">
      <c r="A95" s="35">
        <v>4</v>
      </c>
      <c r="B95" s="35"/>
      <c r="C95" s="10"/>
      <c r="D95" s="10"/>
      <c r="E95" s="10"/>
      <c r="F95" s="10"/>
      <c r="G95" s="10" t="s">
        <v>355</v>
      </c>
      <c r="H95" s="46"/>
      <c r="I95" s="34"/>
    </row>
    <row r="96" spans="1:10" ht="32" x14ac:dyDescent="0.2">
      <c r="A96" s="85">
        <v>5</v>
      </c>
      <c r="B96" s="85" t="s">
        <v>387</v>
      </c>
      <c r="C96" s="74" t="s">
        <v>388</v>
      </c>
      <c r="D96" s="74" t="s">
        <v>388</v>
      </c>
      <c r="E96" s="74"/>
      <c r="F96" s="74"/>
      <c r="G96" s="74"/>
      <c r="H96" s="75"/>
      <c r="I96" s="76"/>
      <c r="J96" s="70"/>
    </row>
    <row r="97" spans="1:10" ht="64" x14ac:dyDescent="0.2">
      <c r="A97" s="35">
        <v>5</v>
      </c>
      <c r="B97" s="35"/>
      <c r="C97" s="10"/>
      <c r="D97" s="10"/>
      <c r="E97" s="10" t="s">
        <v>371</v>
      </c>
      <c r="F97" s="10"/>
      <c r="G97" s="10" t="s">
        <v>278</v>
      </c>
      <c r="H97" s="36" t="s">
        <v>222</v>
      </c>
      <c r="I97" s="34" t="s">
        <v>372</v>
      </c>
    </row>
    <row r="98" spans="1:10" ht="48" x14ac:dyDescent="0.2">
      <c r="A98" s="35">
        <v>5</v>
      </c>
      <c r="B98" s="35"/>
      <c r="C98" s="10"/>
      <c r="D98" s="10"/>
      <c r="E98" s="10" t="s">
        <v>373</v>
      </c>
      <c r="F98" s="10"/>
      <c r="G98" s="10" t="s">
        <v>280</v>
      </c>
      <c r="H98" s="36" t="s">
        <v>225</v>
      </c>
      <c r="I98" s="34" t="s">
        <v>374</v>
      </c>
    </row>
    <row r="99" spans="1:10" ht="32" x14ac:dyDescent="0.2">
      <c r="A99" s="35">
        <v>5</v>
      </c>
      <c r="B99" s="35"/>
      <c r="C99" s="10"/>
      <c r="D99" s="10"/>
      <c r="E99" s="10" t="s">
        <v>375</v>
      </c>
      <c r="F99" s="10"/>
      <c r="G99" s="10" t="s">
        <v>281</v>
      </c>
      <c r="H99" s="46" t="s">
        <v>229</v>
      </c>
      <c r="I99" s="34" t="s">
        <v>376</v>
      </c>
    </row>
    <row r="100" spans="1:10" s="70" customFormat="1" ht="48" x14ac:dyDescent="0.2">
      <c r="A100" s="35">
        <v>5</v>
      </c>
      <c r="B100" s="35"/>
      <c r="C100" s="10"/>
      <c r="D100" s="10"/>
      <c r="E100" s="10" t="s">
        <v>377</v>
      </c>
      <c r="F100" s="10"/>
      <c r="G100" s="10" t="s">
        <v>285</v>
      </c>
      <c r="H100" s="46" t="s">
        <v>231</v>
      </c>
      <c r="I100" s="34" t="s">
        <v>378</v>
      </c>
      <c r="J100"/>
    </row>
    <row r="101" spans="1:10" ht="64" x14ac:dyDescent="0.2">
      <c r="A101" s="35">
        <v>5</v>
      </c>
      <c r="B101" s="35"/>
      <c r="C101" s="10"/>
      <c r="D101" s="10"/>
      <c r="E101" s="10" t="s">
        <v>379</v>
      </c>
      <c r="F101" s="10"/>
      <c r="G101" s="10" t="s">
        <v>286</v>
      </c>
      <c r="H101" s="46" t="s">
        <v>234</v>
      </c>
      <c r="I101" s="34" t="s">
        <v>380</v>
      </c>
    </row>
    <row r="102" spans="1:10" ht="32" x14ac:dyDescent="0.2">
      <c r="A102" s="35">
        <v>5</v>
      </c>
      <c r="B102" s="35"/>
      <c r="C102" s="10"/>
      <c r="D102" s="10"/>
      <c r="E102" s="10"/>
      <c r="F102" s="10"/>
      <c r="G102" s="10" t="s">
        <v>287</v>
      </c>
      <c r="H102" s="46" t="s">
        <v>236</v>
      </c>
      <c r="I102" s="34"/>
    </row>
    <row r="103" spans="1:10" ht="64" x14ac:dyDescent="0.2">
      <c r="A103" s="35">
        <v>5</v>
      </c>
      <c r="B103" s="35"/>
      <c r="C103" s="10"/>
      <c r="D103" s="10"/>
      <c r="E103" s="10"/>
      <c r="F103" s="10"/>
      <c r="G103" s="10" t="s">
        <v>288</v>
      </c>
      <c r="H103" s="46" t="s">
        <v>242</v>
      </c>
      <c r="I103" s="34"/>
    </row>
    <row r="104" spans="1:10" ht="32" x14ac:dyDescent="0.2">
      <c r="A104" s="35">
        <v>5</v>
      </c>
      <c r="B104" s="35"/>
      <c r="C104" s="10"/>
      <c r="D104" s="10"/>
      <c r="E104" s="10"/>
      <c r="F104" s="10"/>
      <c r="G104" s="10" t="s">
        <v>292</v>
      </c>
      <c r="H104" s="46" t="s">
        <v>248</v>
      </c>
      <c r="I104" s="34"/>
    </row>
    <row r="105" spans="1:10" ht="48" x14ac:dyDescent="0.2">
      <c r="A105" s="35">
        <v>5</v>
      </c>
      <c r="B105" s="35"/>
      <c r="C105" s="10"/>
      <c r="D105" s="10"/>
      <c r="E105" s="10"/>
      <c r="F105" s="10"/>
      <c r="G105" s="10" t="s">
        <v>294</v>
      </c>
      <c r="H105" s="46" t="s">
        <v>250</v>
      </c>
      <c r="I105" s="34"/>
    </row>
    <row r="106" spans="1:10" ht="48" x14ac:dyDescent="0.2">
      <c r="A106" s="35">
        <v>5</v>
      </c>
      <c r="B106" s="35"/>
      <c r="C106" s="10"/>
      <c r="D106" s="10"/>
      <c r="E106" s="10"/>
      <c r="F106" s="10"/>
      <c r="G106" s="10" t="s">
        <v>297</v>
      </c>
      <c r="H106" s="46" t="s">
        <v>252</v>
      </c>
      <c r="I106" s="34"/>
    </row>
    <row r="107" spans="1:10" ht="64" x14ac:dyDescent="0.2">
      <c r="A107" s="35">
        <v>5</v>
      </c>
      <c r="B107" s="35"/>
      <c r="C107" s="10"/>
      <c r="D107" s="10"/>
      <c r="E107" s="10"/>
      <c r="F107" s="10"/>
      <c r="G107" s="10" t="s">
        <v>298</v>
      </c>
      <c r="H107" s="46" t="s">
        <v>254</v>
      </c>
      <c r="I107" s="34"/>
    </row>
    <row r="108" spans="1:10" ht="64" x14ac:dyDescent="0.2">
      <c r="A108" s="35">
        <v>5</v>
      </c>
      <c r="B108" s="35"/>
      <c r="C108" s="10"/>
      <c r="D108" s="10"/>
      <c r="E108" s="10"/>
      <c r="F108" s="10"/>
      <c r="G108" s="10" t="s">
        <v>304</v>
      </c>
      <c r="H108" s="46" t="s">
        <v>256</v>
      </c>
      <c r="I108" s="34"/>
    </row>
    <row r="109" spans="1:10" ht="48" x14ac:dyDescent="0.2">
      <c r="A109" s="35">
        <v>5</v>
      </c>
      <c r="B109" s="35"/>
      <c r="C109" s="10"/>
      <c r="D109" s="10"/>
      <c r="E109" s="10"/>
      <c r="F109" s="10"/>
      <c r="G109" s="10" t="s">
        <v>305</v>
      </c>
      <c r="H109" s="46" t="s">
        <v>258</v>
      </c>
      <c r="I109" s="34"/>
    </row>
    <row r="110" spans="1:10" s="70" customFormat="1" ht="48" x14ac:dyDescent="0.2">
      <c r="A110" s="35">
        <v>5</v>
      </c>
      <c r="B110" s="35"/>
      <c r="C110" s="10"/>
      <c r="D110" s="10"/>
      <c r="E110" s="10"/>
      <c r="F110" s="10"/>
      <c r="G110" s="10" t="s">
        <v>306</v>
      </c>
      <c r="H110" s="46" t="s">
        <v>260</v>
      </c>
      <c r="I110" s="34"/>
      <c r="J110"/>
    </row>
    <row r="111" spans="1:10" ht="64" x14ac:dyDescent="0.2">
      <c r="A111" s="35">
        <v>5</v>
      </c>
      <c r="B111" s="35"/>
      <c r="C111" s="10"/>
      <c r="D111" s="10"/>
      <c r="E111" s="10"/>
      <c r="F111" s="10"/>
      <c r="G111" s="10" t="s">
        <v>326</v>
      </c>
      <c r="H111" s="46" t="s">
        <v>262</v>
      </c>
      <c r="I111" s="34"/>
    </row>
    <row r="112" spans="1:10" ht="64" x14ac:dyDescent="0.2">
      <c r="A112" s="35">
        <v>5</v>
      </c>
      <c r="B112" s="35"/>
      <c r="C112" s="10"/>
      <c r="D112" s="10"/>
      <c r="E112" s="10"/>
      <c r="F112" s="10"/>
      <c r="G112" s="10" t="s">
        <v>328</v>
      </c>
      <c r="H112" s="46" t="s">
        <v>264</v>
      </c>
      <c r="I112" s="34"/>
    </row>
    <row r="113" spans="1:10" ht="64" x14ac:dyDescent="0.2">
      <c r="A113" s="35">
        <v>5</v>
      </c>
      <c r="B113" s="35"/>
      <c r="C113" s="10"/>
      <c r="D113" s="10"/>
      <c r="E113" s="10"/>
      <c r="F113" s="10"/>
      <c r="G113" s="10" t="s">
        <v>334</v>
      </c>
      <c r="H113" s="46"/>
      <c r="I113" s="34"/>
    </row>
    <row r="114" spans="1:10" ht="32" x14ac:dyDescent="0.2">
      <c r="A114" s="35">
        <v>5</v>
      </c>
      <c r="B114" s="35"/>
      <c r="C114" s="10"/>
      <c r="D114" s="10"/>
      <c r="E114" s="10"/>
      <c r="F114" s="10"/>
      <c r="G114" s="10" t="s">
        <v>337</v>
      </c>
      <c r="H114" s="46"/>
      <c r="I114" s="34"/>
    </row>
    <row r="115" spans="1:10" ht="64" x14ac:dyDescent="0.2">
      <c r="A115" s="35">
        <v>5</v>
      </c>
      <c r="B115" s="35"/>
      <c r="C115" s="10"/>
      <c r="D115" s="10"/>
      <c r="E115" s="10"/>
      <c r="F115" s="10"/>
      <c r="G115" s="10" t="s">
        <v>338</v>
      </c>
      <c r="H115" s="46"/>
      <c r="I115" s="34"/>
    </row>
    <row r="116" spans="1:10" ht="64" x14ac:dyDescent="0.2">
      <c r="A116" s="35">
        <v>5</v>
      </c>
      <c r="B116" s="35"/>
      <c r="C116" s="10"/>
      <c r="D116" s="10"/>
      <c r="E116" s="10"/>
      <c r="F116" s="10"/>
      <c r="G116" s="10" t="s">
        <v>339</v>
      </c>
      <c r="H116" s="46"/>
      <c r="I116" s="34"/>
    </row>
    <row r="117" spans="1:10" ht="16" x14ac:dyDescent="0.2">
      <c r="A117" s="35">
        <v>5</v>
      </c>
      <c r="B117" s="35"/>
      <c r="C117" s="10"/>
      <c r="D117" s="10"/>
      <c r="E117" s="10"/>
      <c r="F117" s="10"/>
      <c r="G117" s="10" t="s">
        <v>340</v>
      </c>
      <c r="H117" s="46"/>
      <c r="I117" s="34"/>
    </row>
    <row r="118" spans="1:10" ht="32" x14ac:dyDescent="0.2">
      <c r="A118" s="35">
        <v>5</v>
      </c>
      <c r="B118" s="35"/>
      <c r="C118" s="10"/>
      <c r="D118" s="10"/>
      <c r="E118" s="10"/>
      <c r="F118" s="10"/>
      <c r="G118" s="10" t="s">
        <v>341</v>
      </c>
      <c r="H118" s="46"/>
      <c r="I118" s="34"/>
    </row>
    <row r="119" spans="1:10" ht="32" x14ac:dyDescent="0.2">
      <c r="A119" s="35">
        <v>5</v>
      </c>
      <c r="B119" s="35"/>
      <c r="C119" s="10"/>
      <c r="D119" s="10"/>
      <c r="E119" s="10"/>
      <c r="F119" s="10"/>
      <c r="G119" s="10" t="s">
        <v>347</v>
      </c>
      <c r="H119" s="46"/>
      <c r="I119" s="34"/>
    </row>
    <row r="120" spans="1:10" ht="64" x14ac:dyDescent="0.2">
      <c r="A120" s="35">
        <v>5</v>
      </c>
      <c r="B120" s="35"/>
      <c r="C120" s="10"/>
      <c r="D120" s="10"/>
      <c r="E120" s="10"/>
      <c r="F120" s="10"/>
      <c r="G120" s="10" t="s">
        <v>350</v>
      </c>
      <c r="H120" s="46"/>
      <c r="I120" s="34"/>
    </row>
    <row r="121" spans="1:10" ht="32" x14ac:dyDescent="0.2">
      <c r="A121" s="35">
        <v>5</v>
      </c>
      <c r="B121" s="35"/>
      <c r="C121" s="10"/>
      <c r="D121" s="10"/>
      <c r="E121" s="10"/>
      <c r="F121" s="10"/>
      <c r="G121" s="10" t="s">
        <v>354</v>
      </c>
      <c r="H121" s="46"/>
      <c r="I121" s="34"/>
    </row>
    <row r="122" spans="1:10" ht="32" x14ac:dyDescent="0.2">
      <c r="A122" s="35">
        <v>5</v>
      </c>
      <c r="B122" s="35"/>
      <c r="C122" s="10"/>
      <c r="D122" s="10"/>
      <c r="E122" s="10"/>
      <c r="F122" s="10"/>
      <c r="G122" s="10" t="s">
        <v>355</v>
      </c>
      <c r="H122" s="46"/>
      <c r="I122" s="34"/>
    </row>
    <row r="123" spans="1:10" ht="16" x14ac:dyDescent="0.2">
      <c r="A123" s="85">
        <v>6</v>
      </c>
      <c r="B123" s="85" t="s">
        <v>389</v>
      </c>
      <c r="C123" s="74" t="s">
        <v>390</v>
      </c>
      <c r="D123" s="74" t="s">
        <v>390</v>
      </c>
      <c r="E123" s="74"/>
      <c r="F123" s="74"/>
      <c r="G123" s="74"/>
      <c r="H123" s="75"/>
      <c r="I123" s="76"/>
      <c r="J123" s="70"/>
    </row>
    <row r="124" spans="1:10" ht="64" x14ac:dyDescent="0.2">
      <c r="A124" s="35">
        <v>6</v>
      </c>
      <c r="B124" s="35"/>
      <c r="C124" s="10"/>
      <c r="D124" s="10"/>
      <c r="E124" s="10" t="s">
        <v>371</v>
      </c>
      <c r="F124" s="10"/>
      <c r="G124" s="10" t="s">
        <v>282</v>
      </c>
      <c r="H124" s="36" t="s">
        <v>222</v>
      </c>
      <c r="I124" s="34" t="s">
        <v>372</v>
      </c>
    </row>
    <row r="125" spans="1:10" ht="48" x14ac:dyDescent="0.2">
      <c r="A125" s="35">
        <v>6</v>
      </c>
      <c r="B125" s="35"/>
      <c r="C125" s="10"/>
      <c r="D125" s="10"/>
      <c r="E125" s="10" t="s">
        <v>373</v>
      </c>
      <c r="F125" s="10"/>
      <c r="G125" s="10" t="s">
        <v>285</v>
      </c>
      <c r="H125" s="36" t="s">
        <v>225</v>
      </c>
      <c r="I125" s="34" t="s">
        <v>374</v>
      </c>
    </row>
    <row r="126" spans="1:10" ht="64" x14ac:dyDescent="0.2">
      <c r="A126" s="35">
        <v>6</v>
      </c>
      <c r="B126" s="35"/>
      <c r="C126" s="10"/>
      <c r="D126" s="10"/>
      <c r="E126" s="10" t="s">
        <v>375</v>
      </c>
      <c r="F126" s="10"/>
      <c r="G126" s="10" t="s">
        <v>286</v>
      </c>
      <c r="H126" s="36" t="s">
        <v>227</v>
      </c>
      <c r="I126" s="34" t="s">
        <v>376</v>
      </c>
    </row>
    <row r="127" spans="1:10" ht="48" x14ac:dyDescent="0.2">
      <c r="A127" s="35">
        <v>6</v>
      </c>
      <c r="B127" s="35"/>
      <c r="C127" s="10"/>
      <c r="D127" s="10"/>
      <c r="E127" s="10" t="s">
        <v>377</v>
      </c>
      <c r="F127" s="10"/>
      <c r="G127" s="10" t="s">
        <v>288</v>
      </c>
      <c r="H127" s="46" t="s">
        <v>229</v>
      </c>
      <c r="I127" s="34" t="s">
        <v>378</v>
      </c>
    </row>
    <row r="128" spans="1:10" ht="48" x14ac:dyDescent="0.2">
      <c r="A128" s="35">
        <v>6</v>
      </c>
      <c r="B128" s="35"/>
      <c r="C128" s="10"/>
      <c r="D128" s="10"/>
      <c r="E128" s="10" t="s">
        <v>379</v>
      </c>
      <c r="F128" s="10"/>
      <c r="G128" s="10" t="s">
        <v>291</v>
      </c>
      <c r="H128" s="46" t="s">
        <v>231</v>
      </c>
      <c r="I128" s="34" t="s">
        <v>380</v>
      </c>
    </row>
    <row r="129" spans="1:10" ht="48" x14ac:dyDescent="0.2">
      <c r="A129" s="35">
        <v>6</v>
      </c>
      <c r="B129" s="35"/>
      <c r="C129" s="10"/>
      <c r="D129" s="10"/>
      <c r="E129" s="10"/>
      <c r="F129" s="10"/>
      <c r="G129" s="10" t="s">
        <v>292</v>
      </c>
      <c r="H129" s="46" t="s">
        <v>234</v>
      </c>
      <c r="I129" s="34"/>
    </row>
    <row r="130" spans="1:10" ht="48" x14ac:dyDescent="0.2">
      <c r="A130" s="35">
        <v>6</v>
      </c>
      <c r="B130" s="35"/>
      <c r="C130" s="10"/>
      <c r="D130" s="10"/>
      <c r="E130" s="10"/>
      <c r="F130" s="10"/>
      <c r="G130" s="10" t="s">
        <v>294</v>
      </c>
      <c r="H130" s="46" t="s">
        <v>236</v>
      </c>
      <c r="I130" s="34"/>
    </row>
    <row r="131" spans="1:10" ht="64" x14ac:dyDescent="0.2">
      <c r="A131" s="35">
        <v>6</v>
      </c>
      <c r="B131" s="35"/>
      <c r="C131" s="10"/>
      <c r="D131" s="10"/>
      <c r="E131" s="10"/>
      <c r="F131" s="10"/>
      <c r="G131" s="10" t="s">
        <v>302</v>
      </c>
      <c r="H131" s="46" t="s">
        <v>242</v>
      </c>
      <c r="I131" s="34"/>
    </row>
    <row r="132" spans="1:10" ht="48" x14ac:dyDescent="0.2">
      <c r="A132" s="35">
        <v>6</v>
      </c>
      <c r="B132" s="35"/>
      <c r="C132" s="10"/>
      <c r="D132" s="10"/>
      <c r="E132" s="10"/>
      <c r="F132" s="10"/>
      <c r="G132" s="10" t="s">
        <v>314</v>
      </c>
      <c r="H132" s="46" t="s">
        <v>250</v>
      </c>
      <c r="I132" s="34"/>
    </row>
    <row r="133" spans="1:10" ht="48" x14ac:dyDescent="0.2">
      <c r="A133" s="35">
        <v>6</v>
      </c>
      <c r="B133" s="35"/>
      <c r="C133" s="10"/>
      <c r="D133" s="10"/>
      <c r="E133" s="10"/>
      <c r="F133" s="10"/>
      <c r="G133" s="10" t="s">
        <v>315</v>
      </c>
      <c r="H133" s="46" t="s">
        <v>252</v>
      </c>
      <c r="I133" s="34"/>
    </row>
    <row r="134" spans="1:10" ht="64" x14ac:dyDescent="0.2">
      <c r="A134" s="35">
        <v>6</v>
      </c>
      <c r="B134" s="35"/>
      <c r="C134" s="10"/>
      <c r="D134" s="10"/>
      <c r="E134" s="10"/>
      <c r="F134" s="10"/>
      <c r="G134" s="10" t="s">
        <v>316</v>
      </c>
      <c r="H134" s="46" t="s">
        <v>254</v>
      </c>
      <c r="I134" s="34"/>
    </row>
    <row r="135" spans="1:10" ht="64" x14ac:dyDescent="0.2">
      <c r="A135" s="35">
        <v>6</v>
      </c>
      <c r="B135" s="35"/>
      <c r="C135" s="10"/>
      <c r="D135" s="10"/>
      <c r="E135" s="10"/>
      <c r="F135" s="10"/>
      <c r="G135" s="10" t="s">
        <v>326</v>
      </c>
      <c r="H135" s="46" t="s">
        <v>256</v>
      </c>
      <c r="I135" s="34"/>
    </row>
    <row r="136" spans="1:10" ht="48" x14ac:dyDescent="0.2">
      <c r="A136" s="35">
        <v>6</v>
      </c>
      <c r="B136" s="35"/>
      <c r="C136" s="10"/>
      <c r="D136" s="10"/>
      <c r="E136" s="10"/>
      <c r="F136" s="10"/>
      <c r="G136" s="10" t="s">
        <v>328</v>
      </c>
      <c r="H136" s="46" t="s">
        <v>258</v>
      </c>
      <c r="I136" s="34"/>
    </row>
    <row r="137" spans="1:10" ht="64" x14ac:dyDescent="0.2">
      <c r="A137" s="35">
        <v>6</v>
      </c>
      <c r="B137" s="35"/>
      <c r="C137" s="10"/>
      <c r="D137" s="10"/>
      <c r="E137" s="10"/>
      <c r="F137" s="10"/>
      <c r="G137" s="10" t="s">
        <v>334</v>
      </c>
      <c r="H137" s="46" t="s">
        <v>260</v>
      </c>
      <c r="I137" s="34"/>
    </row>
    <row r="138" spans="1:10" ht="64" x14ac:dyDescent="0.2">
      <c r="A138" s="35">
        <v>6</v>
      </c>
      <c r="B138" s="35"/>
      <c r="C138" s="10"/>
      <c r="D138" s="10"/>
      <c r="E138" s="10"/>
      <c r="F138" s="10"/>
      <c r="G138" s="10" t="s">
        <v>337</v>
      </c>
      <c r="H138" s="46" t="s">
        <v>262</v>
      </c>
      <c r="I138" s="34"/>
    </row>
    <row r="139" spans="1:10" ht="64" x14ac:dyDescent="0.2">
      <c r="A139" s="35">
        <v>6</v>
      </c>
      <c r="B139" s="35"/>
      <c r="C139" s="10"/>
      <c r="D139" s="10"/>
      <c r="E139" s="10"/>
      <c r="F139" s="10"/>
      <c r="G139" s="10" t="s">
        <v>338</v>
      </c>
      <c r="H139" s="46" t="s">
        <v>264</v>
      </c>
      <c r="I139" s="34"/>
    </row>
    <row r="140" spans="1:10" ht="32" x14ac:dyDescent="0.2">
      <c r="A140" s="35">
        <v>6</v>
      </c>
      <c r="B140" s="35"/>
      <c r="C140" s="10"/>
      <c r="D140" s="10"/>
      <c r="E140" s="10"/>
      <c r="F140" s="10"/>
      <c r="G140" s="10" t="s">
        <v>347</v>
      </c>
      <c r="H140" s="46"/>
      <c r="I140" s="34"/>
    </row>
    <row r="141" spans="1:10" ht="64" x14ac:dyDescent="0.2">
      <c r="A141" s="35">
        <v>6</v>
      </c>
      <c r="B141" s="35"/>
      <c r="C141" s="10"/>
      <c r="D141" s="10"/>
      <c r="E141" s="10"/>
      <c r="F141" s="10"/>
      <c r="G141" s="10" t="s">
        <v>350</v>
      </c>
      <c r="H141" s="46"/>
      <c r="I141" s="34"/>
    </row>
    <row r="142" spans="1:10" ht="32" x14ac:dyDescent="0.2">
      <c r="A142" s="35">
        <v>6</v>
      </c>
      <c r="B142" s="35"/>
      <c r="C142" s="10"/>
      <c r="D142" s="10"/>
      <c r="E142" s="10"/>
      <c r="F142" s="10"/>
      <c r="G142" s="10" t="s">
        <v>354</v>
      </c>
      <c r="H142" s="46"/>
      <c r="I142" s="34"/>
    </row>
    <row r="143" spans="1:10" ht="32" x14ac:dyDescent="0.2">
      <c r="A143" s="35">
        <v>6</v>
      </c>
      <c r="B143" s="35"/>
      <c r="C143" s="10"/>
      <c r="D143" s="10"/>
      <c r="E143" s="10"/>
      <c r="F143" s="10"/>
      <c r="G143" s="10" t="s">
        <v>355</v>
      </c>
      <c r="H143" s="46"/>
      <c r="I143" s="34"/>
    </row>
    <row r="144" spans="1:10" ht="16" x14ac:dyDescent="0.2">
      <c r="A144" s="85">
        <v>7</v>
      </c>
      <c r="B144" s="85" t="s">
        <v>391</v>
      </c>
      <c r="C144" s="74" t="s">
        <v>392</v>
      </c>
      <c r="D144" s="74" t="s">
        <v>392</v>
      </c>
      <c r="E144" s="74"/>
      <c r="F144" s="74"/>
      <c r="G144" s="74"/>
      <c r="H144" s="75"/>
      <c r="I144" s="76"/>
      <c r="J144" s="70"/>
    </row>
    <row r="145" spans="1:9" ht="64" x14ac:dyDescent="0.2">
      <c r="A145" s="35">
        <v>7</v>
      </c>
      <c r="B145" s="35"/>
      <c r="C145" s="10"/>
      <c r="D145" s="10"/>
      <c r="E145" s="10" t="s">
        <v>371</v>
      </c>
      <c r="F145" s="10"/>
      <c r="G145" s="10" t="s">
        <v>282</v>
      </c>
      <c r="H145" s="36" t="s">
        <v>222</v>
      </c>
      <c r="I145" s="34" t="s">
        <v>372</v>
      </c>
    </row>
    <row r="146" spans="1:9" ht="48" x14ac:dyDescent="0.2">
      <c r="A146" s="35">
        <v>7</v>
      </c>
      <c r="B146" s="35"/>
      <c r="C146" s="10"/>
      <c r="D146" s="10"/>
      <c r="E146" s="10" t="s">
        <v>373</v>
      </c>
      <c r="F146" s="10"/>
      <c r="G146" s="10" t="s">
        <v>285</v>
      </c>
      <c r="H146" s="36" t="s">
        <v>225</v>
      </c>
      <c r="I146" s="34" t="s">
        <v>374</v>
      </c>
    </row>
    <row r="147" spans="1:9" ht="64" x14ac:dyDescent="0.2">
      <c r="A147" s="35">
        <v>7</v>
      </c>
      <c r="B147" s="35"/>
      <c r="C147" s="10"/>
      <c r="D147" s="10"/>
      <c r="E147" s="10" t="s">
        <v>375</v>
      </c>
      <c r="F147" s="10"/>
      <c r="G147" s="10" t="s">
        <v>286</v>
      </c>
      <c r="H147" s="36" t="s">
        <v>227</v>
      </c>
      <c r="I147" s="34" t="s">
        <v>376</v>
      </c>
    </row>
    <row r="148" spans="1:9" ht="48" x14ac:dyDescent="0.2">
      <c r="A148" s="35">
        <v>7</v>
      </c>
      <c r="B148" s="35"/>
      <c r="C148" s="10"/>
      <c r="D148" s="10"/>
      <c r="E148" s="10" t="s">
        <v>377</v>
      </c>
      <c r="F148" s="10"/>
      <c r="G148" s="10" t="s">
        <v>288</v>
      </c>
      <c r="H148" s="46" t="s">
        <v>229</v>
      </c>
      <c r="I148" s="34" t="s">
        <v>378</v>
      </c>
    </row>
    <row r="149" spans="1:9" ht="48" x14ac:dyDescent="0.2">
      <c r="A149" s="35">
        <v>7</v>
      </c>
      <c r="B149" s="35"/>
      <c r="C149" s="10"/>
      <c r="D149" s="10"/>
      <c r="E149" s="10" t="s">
        <v>379</v>
      </c>
      <c r="F149" s="10"/>
      <c r="G149" s="10" t="s">
        <v>291</v>
      </c>
      <c r="H149" s="46" t="s">
        <v>231</v>
      </c>
      <c r="I149" s="34" t="s">
        <v>380</v>
      </c>
    </row>
    <row r="150" spans="1:9" ht="48" x14ac:dyDescent="0.2">
      <c r="A150" s="35">
        <v>7</v>
      </c>
      <c r="B150" s="35"/>
      <c r="C150" s="10"/>
      <c r="D150" s="10"/>
      <c r="E150" s="10"/>
      <c r="F150" s="10"/>
      <c r="G150" s="10" t="s">
        <v>292</v>
      </c>
      <c r="H150" s="46" t="s">
        <v>234</v>
      </c>
      <c r="I150" s="34"/>
    </row>
    <row r="151" spans="1:9" ht="48" x14ac:dyDescent="0.2">
      <c r="A151" s="35">
        <v>7</v>
      </c>
      <c r="B151" s="35"/>
      <c r="C151" s="10"/>
      <c r="D151" s="10"/>
      <c r="E151" s="10"/>
      <c r="F151" s="10"/>
      <c r="G151" s="10" t="s">
        <v>294</v>
      </c>
      <c r="H151" s="46" t="s">
        <v>236</v>
      </c>
      <c r="I151" s="34"/>
    </row>
    <row r="152" spans="1:9" ht="64" x14ac:dyDescent="0.2">
      <c r="A152" s="35">
        <v>7</v>
      </c>
      <c r="B152" s="35"/>
      <c r="C152" s="10"/>
      <c r="D152" s="10"/>
      <c r="E152" s="10"/>
      <c r="F152" s="10"/>
      <c r="G152" s="10" t="s">
        <v>297</v>
      </c>
      <c r="H152" s="46" t="s">
        <v>242</v>
      </c>
      <c r="I152" s="34"/>
    </row>
    <row r="153" spans="1:9" ht="32" x14ac:dyDescent="0.2">
      <c r="A153" s="35">
        <v>7</v>
      </c>
      <c r="B153" s="35"/>
      <c r="C153" s="10"/>
      <c r="D153" s="10"/>
      <c r="E153" s="10"/>
      <c r="F153" s="10"/>
      <c r="G153" s="10" t="s">
        <v>298</v>
      </c>
      <c r="H153" s="46" t="s">
        <v>248</v>
      </c>
      <c r="I153" s="34"/>
    </row>
    <row r="154" spans="1:9" ht="64" x14ac:dyDescent="0.2">
      <c r="A154" s="35">
        <v>7</v>
      </c>
      <c r="B154" s="35"/>
      <c r="C154" s="10"/>
      <c r="D154" s="10"/>
      <c r="E154" s="10"/>
      <c r="F154" s="10"/>
      <c r="G154" s="10" t="s">
        <v>304</v>
      </c>
      <c r="H154" s="46" t="s">
        <v>250</v>
      </c>
      <c r="I154" s="34"/>
    </row>
    <row r="155" spans="1:9" ht="48" x14ac:dyDescent="0.2">
      <c r="A155" s="35">
        <v>7</v>
      </c>
      <c r="B155" s="35"/>
      <c r="C155" s="10"/>
      <c r="D155" s="10"/>
      <c r="E155" s="10"/>
      <c r="F155" s="10"/>
      <c r="G155" s="10" t="s">
        <v>305</v>
      </c>
      <c r="H155" s="46" t="s">
        <v>252</v>
      </c>
      <c r="I155" s="34"/>
    </row>
    <row r="156" spans="1:9" ht="64" x14ac:dyDescent="0.2">
      <c r="A156" s="35">
        <v>7</v>
      </c>
      <c r="B156" s="35"/>
      <c r="C156" s="10"/>
      <c r="D156" s="10"/>
      <c r="E156" s="10"/>
      <c r="F156" s="10"/>
      <c r="G156" s="10" t="s">
        <v>309</v>
      </c>
      <c r="H156" s="46" t="s">
        <v>254</v>
      </c>
      <c r="I156" s="34"/>
    </row>
    <row r="157" spans="1:9" ht="64" x14ac:dyDescent="0.2">
      <c r="A157" s="35">
        <v>7</v>
      </c>
      <c r="B157" s="35"/>
      <c r="C157" s="10"/>
      <c r="D157" s="10"/>
      <c r="E157" s="10"/>
      <c r="F157" s="10"/>
      <c r="G157" s="10" t="s">
        <v>314</v>
      </c>
      <c r="H157" s="46" t="s">
        <v>256</v>
      </c>
      <c r="I157" s="34"/>
    </row>
    <row r="158" spans="1:9" ht="48" x14ac:dyDescent="0.2">
      <c r="A158" s="35">
        <v>7</v>
      </c>
      <c r="B158" s="35"/>
      <c r="C158" s="10"/>
      <c r="D158" s="10"/>
      <c r="E158" s="10"/>
      <c r="F158" s="10"/>
      <c r="G158" s="10" t="s">
        <v>315</v>
      </c>
      <c r="H158" s="46" t="s">
        <v>258</v>
      </c>
      <c r="I158" s="34"/>
    </row>
    <row r="159" spans="1:9" ht="48" x14ac:dyDescent="0.2">
      <c r="A159" s="35">
        <v>7</v>
      </c>
      <c r="B159" s="35"/>
      <c r="C159" s="10"/>
      <c r="D159" s="10"/>
      <c r="E159" s="10"/>
      <c r="F159" s="10"/>
      <c r="G159" s="10" t="s">
        <v>316</v>
      </c>
      <c r="H159" s="46" t="s">
        <v>260</v>
      </c>
      <c r="I159" s="34"/>
    </row>
    <row r="160" spans="1:9" ht="64" x14ac:dyDescent="0.2">
      <c r="A160" s="35">
        <v>7</v>
      </c>
      <c r="B160" s="35"/>
      <c r="C160" s="10"/>
      <c r="D160" s="10"/>
      <c r="E160" s="10"/>
      <c r="F160" s="10"/>
      <c r="G160" s="10" t="s">
        <v>318</v>
      </c>
      <c r="H160" s="46" t="s">
        <v>262</v>
      </c>
      <c r="I160" s="34"/>
    </row>
    <row r="161" spans="1:10" ht="64" x14ac:dyDescent="0.2">
      <c r="A161" s="35">
        <v>7</v>
      </c>
      <c r="B161" s="35"/>
      <c r="C161" s="10"/>
      <c r="D161" s="10"/>
      <c r="E161" s="10"/>
      <c r="F161" s="10"/>
      <c r="G161" s="10" t="s">
        <v>319</v>
      </c>
      <c r="H161" s="46" t="s">
        <v>264</v>
      </c>
      <c r="I161" s="34"/>
    </row>
    <row r="162" spans="1:10" ht="32" x14ac:dyDescent="0.2">
      <c r="A162" s="35">
        <v>7</v>
      </c>
      <c r="B162" s="35"/>
      <c r="C162" s="10"/>
      <c r="D162" s="10"/>
      <c r="E162" s="10"/>
      <c r="F162" s="10"/>
      <c r="G162" s="10" t="s">
        <v>321</v>
      </c>
      <c r="H162" s="46"/>
      <c r="I162" s="34"/>
    </row>
    <row r="163" spans="1:10" ht="48" x14ac:dyDescent="0.2">
      <c r="A163" s="35">
        <v>7</v>
      </c>
      <c r="B163" s="35"/>
      <c r="C163" s="10"/>
      <c r="D163" s="10"/>
      <c r="E163" s="10"/>
      <c r="F163" s="10"/>
      <c r="G163" s="10" t="s">
        <v>326</v>
      </c>
      <c r="H163" s="46"/>
      <c r="I163" s="34"/>
    </row>
    <row r="164" spans="1:10" ht="48" x14ac:dyDescent="0.2">
      <c r="A164" s="35">
        <v>7</v>
      </c>
      <c r="B164" s="35"/>
      <c r="C164" s="10"/>
      <c r="D164" s="10"/>
      <c r="E164" s="10"/>
      <c r="F164" s="10"/>
      <c r="G164" s="10" t="s">
        <v>328</v>
      </c>
      <c r="H164" s="46"/>
      <c r="I164" s="34"/>
    </row>
    <row r="165" spans="1:10" ht="32" x14ac:dyDescent="0.2">
      <c r="A165" s="35">
        <v>7</v>
      </c>
      <c r="B165" s="35"/>
      <c r="C165" s="10"/>
      <c r="D165" s="10"/>
      <c r="E165" s="10"/>
      <c r="F165" s="10"/>
      <c r="G165" s="10" t="s">
        <v>330</v>
      </c>
      <c r="H165" s="46"/>
      <c r="I165" s="34"/>
    </row>
    <row r="166" spans="1:10" ht="64" x14ac:dyDescent="0.2">
      <c r="A166" s="35">
        <v>7</v>
      </c>
      <c r="B166" s="35"/>
      <c r="C166" s="10"/>
      <c r="D166" s="10"/>
      <c r="E166" s="10"/>
      <c r="F166" s="10"/>
      <c r="G166" s="10" t="s">
        <v>331</v>
      </c>
      <c r="H166" s="46"/>
      <c r="I166" s="34"/>
    </row>
    <row r="167" spans="1:10" ht="32" x14ac:dyDescent="0.2">
      <c r="A167" s="35">
        <v>7</v>
      </c>
      <c r="B167" s="35"/>
      <c r="C167" s="10"/>
      <c r="D167" s="10"/>
      <c r="E167" s="10"/>
      <c r="F167" s="10"/>
      <c r="G167" s="10" t="s">
        <v>332</v>
      </c>
      <c r="H167" s="46"/>
      <c r="I167" s="34"/>
    </row>
    <row r="168" spans="1:10" ht="64" x14ac:dyDescent="0.2">
      <c r="A168" s="35">
        <v>7</v>
      </c>
      <c r="B168" s="35"/>
      <c r="C168" s="10"/>
      <c r="D168" s="10"/>
      <c r="E168" s="10"/>
      <c r="F168" s="10"/>
      <c r="G168" s="10" t="s">
        <v>334</v>
      </c>
      <c r="H168" s="46"/>
      <c r="I168" s="34"/>
    </row>
    <row r="169" spans="1:10" ht="32" x14ac:dyDescent="0.2">
      <c r="A169" s="35">
        <v>7</v>
      </c>
      <c r="B169" s="35"/>
      <c r="C169" s="10"/>
      <c r="D169" s="10"/>
      <c r="E169" s="10"/>
      <c r="F169" s="10"/>
      <c r="G169" s="10" t="s">
        <v>337</v>
      </c>
      <c r="H169" s="46"/>
      <c r="I169" s="34"/>
    </row>
    <row r="170" spans="1:10" ht="32" x14ac:dyDescent="0.2">
      <c r="A170" s="35">
        <v>7</v>
      </c>
      <c r="B170" s="35"/>
      <c r="C170" s="10"/>
      <c r="D170" s="10"/>
      <c r="E170" s="10"/>
      <c r="F170" s="10"/>
      <c r="G170" s="10" t="s">
        <v>347</v>
      </c>
      <c r="H170" s="46"/>
      <c r="I170" s="34"/>
    </row>
    <row r="171" spans="1:10" ht="64" x14ac:dyDescent="0.2">
      <c r="A171" s="35">
        <v>7</v>
      </c>
      <c r="B171" s="35"/>
      <c r="C171" s="10"/>
      <c r="D171" s="10"/>
      <c r="E171" s="10"/>
      <c r="F171" s="10"/>
      <c r="G171" s="10" t="s">
        <v>350</v>
      </c>
      <c r="H171" s="46"/>
      <c r="I171" s="34"/>
    </row>
    <row r="172" spans="1:10" ht="32" x14ac:dyDescent="0.2">
      <c r="A172" s="35">
        <v>7</v>
      </c>
      <c r="B172" s="35"/>
      <c r="C172" s="10"/>
      <c r="D172" s="10"/>
      <c r="E172" s="10"/>
      <c r="F172" s="10"/>
      <c r="G172" s="10" t="s">
        <v>354</v>
      </c>
      <c r="H172" s="46"/>
      <c r="I172" s="34"/>
    </row>
    <row r="173" spans="1:10" ht="32" x14ac:dyDescent="0.2">
      <c r="A173" s="35">
        <v>7</v>
      </c>
      <c r="B173" s="35"/>
      <c r="C173" s="10"/>
      <c r="D173" s="10"/>
      <c r="E173" s="10"/>
      <c r="F173" s="10"/>
      <c r="G173" s="10" t="s">
        <v>355</v>
      </c>
      <c r="H173" s="46"/>
      <c r="I173" s="34"/>
    </row>
    <row r="174" spans="1:10" ht="16" x14ac:dyDescent="0.2">
      <c r="A174" s="85">
        <v>8</v>
      </c>
      <c r="B174" s="85" t="s">
        <v>393</v>
      </c>
      <c r="C174" s="74" t="s">
        <v>392</v>
      </c>
      <c r="D174" s="74" t="s">
        <v>394</v>
      </c>
      <c r="E174" s="74"/>
      <c r="F174" s="74"/>
      <c r="G174" s="74"/>
      <c r="H174" s="75"/>
      <c r="I174" s="76"/>
      <c r="J174" s="70"/>
    </row>
    <row r="175" spans="1:10" ht="64" x14ac:dyDescent="0.2">
      <c r="A175" s="35">
        <v>8</v>
      </c>
      <c r="B175" s="35"/>
      <c r="C175" s="10"/>
      <c r="D175" s="10"/>
      <c r="E175" s="10" t="s">
        <v>371</v>
      </c>
      <c r="F175" s="10"/>
      <c r="G175" s="10" t="s">
        <v>285</v>
      </c>
      <c r="H175" s="36" t="s">
        <v>222</v>
      </c>
      <c r="I175" s="34" t="s">
        <v>372</v>
      </c>
    </row>
    <row r="176" spans="1:10" ht="64" x14ac:dyDescent="0.2">
      <c r="A176" s="35">
        <v>8</v>
      </c>
      <c r="B176" s="35"/>
      <c r="C176" s="10"/>
      <c r="D176" s="10"/>
      <c r="E176" s="10" t="s">
        <v>373</v>
      </c>
      <c r="F176" s="10"/>
      <c r="G176" s="10" t="s">
        <v>286</v>
      </c>
      <c r="H176" s="36" t="s">
        <v>225</v>
      </c>
      <c r="I176" s="34" t="s">
        <v>374</v>
      </c>
    </row>
    <row r="177" spans="1:9" ht="48" x14ac:dyDescent="0.2">
      <c r="A177" s="35">
        <v>8</v>
      </c>
      <c r="B177" s="35"/>
      <c r="C177" s="10"/>
      <c r="D177" s="10"/>
      <c r="E177" s="10" t="s">
        <v>375</v>
      </c>
      <c r="F177" s="10"/>
      <c r="G177" s="10" t="s">
        <v>288</v>
      </c>
      <c r="H177" s="36" t="s">
        <v>227</v>
      </c>
      <c r="I177" s="34" t="s">
        <v>376</v>
      </c>
    </row>
    <row r="178" spans="1:9" ht="48" x14ac:dyDescent="0.2">
      <c r="A178" s="35">
        <v>8</v>
      </c>
      <c r="B178" s="35"/>
      <c r="C178" s="10"/>
      <c r="D178" s="10"/>
      <c r="E178" s="10" t="s">
        <v>377</v>
      </c>
      <c r="F178" s="10"/>
      <c r="G178" s="10" t="s">
        <v>292</v>
      </c>
      <c r="H178" s="46" t="s">
        <v>229</v>
      </c>
      <c r="I178" s="34" t="s">
        <v>378</v>
      </c>
    </row>
    <row r="179" spans="1:9" ht="48" x14ac:dyDescent="0.2">
      <c r="A179" s="35">
        <v>8</v>
      </c>
      <c r="B179" s="35"/>
      <c r="C179" s="10"/>
      <c r="D179" s="10"/>
      <c r="E179" s="10" t="s">
        <v>379</v>
      </c>
      <c r="F179" s="10"/>
      <c r="G179" s="10" t="s">
        <v>297</v>
      </c>
      <c r="H179" s="46" t="s">
        <v>231</v>
      </c>
      <c r="I179" s="34" t="s">
        <v>380</v>
      </c>
    </row>
    <row r="180" spans="1:9" ht="48" x14ac:dyDescent="0.2">
      <c r="A180" s="35">
        <v>8</v>
      </c>
      <c r="B180" s="35"/>
      <c r="C180" s="10"/>
      <c r="D180" s="10"/>
      <c r="E180" s="10"/>
      <c r="F180" s="10"/>
      <c r="G180" s="10" t="s">
        <v>298</v>
      </c>
      <c r="H180" s="46" t="s">
        <v>234</v>
      </c>
      <c r="I180" s="34"/>
    </row>
    <row r="181" spans="1:9" ht="48" x14ac:dyDescent="0.2">
      <c r="A181" s="35">
        <v>8</v>
      </c>
      <c r="B181" s="35"/>
      <c r="C181" s="10"/>
      <c r="D181" s="10"/>
      <c r="E181" s="10"/>
      <c r="F181" s="10"/>
      <c r="G181" s="10" t="s">
        <v>301</v>
      </c>
      <c r="H181" s="46" t="s">
        <v>236</v>
      </c>
      <c r="I181" s="34"/>
    </row>
    <row r="182" spans="1:9" ht="64" x14ac:dyDescent="0.2">
      <c r="A182" s="35">
        <v>8</v>
      </c>
      <c r="B182" s="35"/>
      <c r="C182" s="10"/>
      <c r="D182" s="10"/>
      <c r="E182" s="10"/>
      <c r="F182" s="10"/>
      <c r="G182" s="10" t="s">
        <v>302</v>
      </c>
      <c r="H182" s="46" t="s">
        <v>242</v>
      </c>
      <c r="I182" s="34"/>
    </row>
    <row r="183" spans="1:9" ht="32" x14ac:dyDescent="0.2">
      <c r="A183" s="35">
        <v>8</v>
      </c>
      <c r="B183" s="35"/>
      <c r="C183" s="10"/>
      <c r="D183" s="10"/>
      <c r="E183" s="10"/>
      <c r="F183" s="10"/>
      <c r="G183" s="10" t="s">
        <v>306</v>
      </c>
      <c r="H183" s="46" t="s">
        <v>248</v>
      </c>
      <c r="I183" s="34"/>
    </row>
    <row r="184" spans="1:9" ht="48" x14ac:dyDescent="0.2">
      <c r="A184" s="35">
        <v>8</v>
      </c>
      <c r="B184" s="35"/>
      <c r="C184" s="10"/>
      <c r="D184" s="10"/>
      <c r="E184" s="10"/>
      <c r="F184" s="10"/>
      <c r="G184" s="10" t="s">
        <v>309</v>
      </c>
      <c r="H184" s="46" t="s">
        <v>250</v>
      </c>
      <c r="I184" s="34"/>
    </row>
    <row r="185" spans="1:9" ht="64" x14ac:dyDescent="0.2">
      <c r="A185" s="35">
        <v>8</v>
      </c>
      <c r="B185" s="35"/>
      <c r="C185" s="10"/>
      <c r="D185" s="10"/>
      <c r="E185" s="10"/>
      <c r="F185" s="10"/>
      <c r="G185" s="10" t="s">
        <v>310</v>
      </c>
      <c r="H185" s="46" t="s">
        <v>252</v>
      </c>
      <c r="I185" s="34"/>
    </row>
    <row r="186" spans="1:9" ht="64" x14ac:dyDescent="0.2">
      <c r="A186" s="35">
        <v>8</v>
      </c>
      <c r="B186" s="35"/>
      <c r="C186" s="10"/>
      <c r="D186" s="10"/>
      <c r="E186" s="10"/>
      <c r="F186" s="10"/>
      <c r="G186" s="10" t="s">
        <v>311</v>
      </c>
      <c r="H186" s="46" t="s">
        <v>254</v>
      </c>
      <c r="I186" s="34"/>
    </row>
    <row r="187" spans="1:9" ht="80" x14ac:dyDescent="0.2">
      <c r="A187" s="35">
        <v>8</v>
      </c>
      <c r="B187" s="35"/>
      <c r="C187" s="10"/>
      <c r="D187" s="10"/>
      <c r="E187" s="10"/>
      <c r="F187" s="10"/>
      <c r="G187" s="10" t="s">
        <v>312</v>
      </c>
      <c r="H187" s="46" t="s">
        <v>256</v>
      </c>
      <c r="I187" s="34"/>
    </row>
    <row r="188" spans="1:9" ht="48" x14ac:dyDescent="0.2">
      <c r="A188" s="35">
        <v>8</v>
      </c>
      <c r="B188" s="35"/>
      <c r="C188" s="10"/>
      <c r="D188" s="10"/>
      <c r="E188" s="10"/>
      <c r="F188" s="10"/>
      <c r="G188" s="10" t="s">
        <v>314</v>
      </c>
      <c r="H188" s="46" t="s">
        <v>258</v>
      </c>
      <c r="I188" s="34"/>
    </row>
    <row r="189" spans="1:9" ht="48" x14ac:dyDescent="0.2">
      <c r="A189" s="35">
        <v>8</v>
      </c>
      <c r="B189" s="35"/>
      <c r="C189" s="10"/>
      <c r="D189" s="10"/>
      <c r="E189" s="10"/>
      <c r="F189" s="10"/>
      <c r="G189" s="10" t="s">
        <v>315</v>
      </c>
      <c r="H189" s="46" t="s">
        <v>260</v>
      </c>
      <c r="I189" s="34"/>
    </row>
    <row r="190" spans="1:9" ht="64" x14ac:dyDescent="0.2">
      <c r="A190" s="35">
        <v>8</v>
      </c>
      <c r="B190" s="35"/>
      <c r="C190" s="10"/>
      <c r="D190" s="10"/>
      <c r="E190" s="10"/>
      <c r="F190" s="10"/>
      <c r="G190" s="10" t="s">
        <v>316</v>
      </c>
      <c r="H190" s="46" t="s">
        <v>262</v>
      </c>
      <c r="I190" s="34"/>
    </row>
    <row r="191" spans="1:9" ht="64" x14ac:dyDescent="0.2">
      <c r="A191" s="35">
        <v>8</v>
      </c>
      <c r="B191" s="35"/>
      <c r="C191" s="10"/>
      <c r="D191" s="10"/>
      <c r="E191" s="10"/>
      <c r="F191" s="10"/>
      <c r="G191" s="10" t="s">
        <v>318</v>
      </c>
      <c r="H191" s="46" t="s">
        <v>264</v>
      </c>
      <c r="I191" s="34"/>
    </row>
    <row r="192" spans="1:9" ht="32" x14ac:dyDescent="0.2">
      <c r="A192" s="35">
        <v>8</v>
      </c>
      <c r="B192" s="35"/>
      <c r="C192" s="10"/>
      <c r="D192" s="10"/>
      <c r="E192" s="10"/>
      <c r="F192" s="10"/>
      <c r="G192" s="10" t="s">
        <v>319</v>
      </c>
      <c r="H192" s="46"/>
      <c r="I192" s="34"/>
    </row>
    <row r="193" spans="1:10" ht="32" x14ac:dyDescent="0.2">
      <c r="A193" s="35">
        <v>8</v>
      </c>
      <c r="B193" s="35"/>
      <c r="C193" s="10"/>
      <c r="D193" s="10"/>
      <c r="E193" s="10"/>
      <c r="F193" s="10"/>
      <c r="G193" s="10" t="s">
        <v>321</v>
      </c>
      <c r="H193" s="46"/>
      <c r="I193" s="34"/>
    </row>
    <row r="194" spans="1:10" ht="32" x14ac:dyDescent="0.2">
      <c r="A194" s="35">
        <v>8</v>
      </c>
      <c r="B194" s="35"/>
      <c r="C194" s="10"/>
      <c r="D194" s="10"/>
      <c r="E194" s="10"/>
      <c r="F194" s="10"/>
      <c r="G194" s="10" t="s">
        <v>322</v>
      </c>
      <c r="H194" s="46"/>
      <c r="I194" s="34"/>
    </row>
    <row r="195" spans="1:10" ht="48" x14ac:dyDescent="0.2">
      <c r="A195" s="35">
        <v>8</v>
      </c>
      <c r="B195" s="35"/>
      <c r="C195" s="10"/>
      <c r="D195" s="10"/>
      <c r="E195" s="10"/>
      <c r="F195" s="10"/>
      <c r="G195" s="10" t="s">
        <v>323</v>
      </c>
      <c r="H195" s="46"/>
      <c r="I195" s="34"/>
    </row>
    <row r="196" spans="1:10" ht="48" x14ac:dyDescent="0.2">
      <c r="A196" s="35">
        <v>8</v>
      </c>
      <c r="B196" s="35"/>
      <c r="C196" s="10"/>
      <c r="D196" s="10"/>
      <c r="E196" s="10"/>
      <c r="F196" s="10"/>
      <c r="G196" s="10" t="s">
        <v>326</v>
      </c>
      <c r="H196" s="46"/>
      <c r="I196" s="34"/>
    </row>
    <row r="197" spans="1:10" ht="48" x14ac:dyDescent="0.2">
      <c r="A197" s="35">
        <v>8</v>
      </c>
      <c r="B197" s="35"/>
      <c r="C197" s="10"/>
      <c r="D197" s="10"/>
      <c r="E197" s="10"/>
      <c r="F197" s="10"/>
      <c r="G197" s="10" t="s">
        <v>328</v>
      </c>
      <c r="H197" s="46"/>
      <c r="I197" s="34"/>
    </row>
    <row r="198" spans="1:10" ht="64" x14ac:dyDescent="0.2">
      <c r="A198" s="35">
        <v>8</v>
      </c>
      <c r="B198" s="35"/>
      <c r="C198" s="10"/>
      <c r="D198" s="10"/>
      <c r="E198" s="10"/>
      <c r="F198" s="10"/>
      <c r="G198" s="10" t="s">
        <v>334</v>
      </c>
      <c r="H198" s="46"/>
      <c r="I198" s="34"/>
    </row>
    <row r="199" spans="1:10" ht="32" x14ac:dyDescent="0.2">
      <c r="A199" s="35">
        <v>8</v>
      </c>
      <c r="B199" s="35"/>
      <c r="C199" s="10"/>
      <c r="D199" s="10"/>
      <c r="E199" s="10"/>
      <c r="F199" s="10"/>
      <c r="G199" s="10" t="s">
        <v>337</v>
      </c>
      <c r="H199" s="46"/>
      <c r="I199" s="34"/>
    </row>
    <row r="200" spans="1:10" ht="32" x14ac:dyDescent="0.2">
      <c r="A200" s="35">
        <v>8</v>
      </c>
      <c r="B200" s="35"/>
      <c r="C200" s="10"/>
      <c r="D200" s="10"/>
      <c r="E200" s="10"/>
      <c r="F200" s="10"/>
      <c r="G200" s="10" t="s">
        <v>347</v>
      </c>
      <c r="H200" s="46"/>
      <c r="I200" s="34"/>
    </row>
    <row r="201" spans="1:10" ht="64" x14ac:dyDescent="0.2">
      <c r="A201" s="35">
        <v>8</v>
      </c>
      <c r="B201" s="35"/>
      <c r="C201" s="10"/>
      <c r="D201" s="10"/>
      <c r="E201" s="10"/>
      <c r="F201" s="10"/>
      <c r="G201" s="10" t="s">
        <v>350</v>
      </c>
      <c r="H201" s="46"/>
      <c r="I201" s="34"/>
    </row>
    <row r="202" spans="1:10" ht="32" x14ac:dyDescent="0.2">
      <c r="A202" s="35">
        <v>8</v>
      </c>
      <c r="B202" s="35"/>
      <c r="C202" s="10"/>
      <c r="D202" s="10"/>
      <c r="E202" s="10"/>
      <c r="F202" s="10"/>
      <c r="G202" s="10" t="s">
        <v>354</v>
      </c>
      <c r="H202" s="46"/>
      <c r="I202" s="34"/>
    </row>
    <row r="203" spans="1:10" ht="32" x14ac:dyDescent="0.2">
      <c r="A203" s="35">
        <v>8</v>
      </c>
      <c r="B203" s="35"/>
      <c r="C203" s="10"/>
      <c r="D203" s="10"/>
      <c r="E203" s="10"/>
      <c r="F203" s="10"/>
      <c r="G203" s="10" t="s">
        <v>355</v>
      </c>
      <c r="H203" s="46"/>
      <c r="I203" s="34"/>
    </row>
    <row r="204" spans="1:10" ht="16" x14ac:dyDescent="0.2">
      <c r="A204" s="85">
        <v>9</v>
      </c>
      <c r="B204" s="85" t="s">
        <v>395</v>
      </c>
      <c r="C204" s="74" t="s">
        <v>394</v>
      </c>
      <c r="D204" s="74" t="s">
        <v>394</v>
      </c>
      <c r="E204" s="74"/>
      <c r="F204" s="74"/>
      <c r="G204" s="74"/>
      <c r="H204" s="75"/>
      <c r="I204" s="76"/>
      <c r="J204" s="70"/>
    </row>
    <row r="205" spans="1:10" ht="64" x14ac:dyDescent="0.2">
      <c r="A205" s="35">
        <v>9</v>
      </c>
      <c r="B205" s="35"/>
      <c r="C205" s="10"/>
      <c r="D205" s="10"/>
      <c r="E205" s="10" t="s">
        <v>371</v>
      </c>
      <c r="F205" s="10"/>
      <c r="G205" s="10" t="s">
        <v>278</v>
      </c>
      <c r="H205" s="36" t="s">
        <v>222</v>
      </c>
      <c r="I205" s="34" t="s">
        <v>372</v>
      </c>
    </row>
    <row r="206" spans="1:10" ht="64" x14ac:dyDescent="0.2">
      <c r="A206" s="35">
        <v>9</v>
      </c>
      <c r="B206" s="35"/>
      <c r="C206" s="10"/>
      <c r="D206" s="10"/>
      <c r="E206" s="10" t="s">
        <v>373</v>
      </c>
      <c r="F206" s="10"/>
      <c r="G206" s="10" t="s">
        <v>286</v>
      </c>
      <c r="H206" s="36" t="s">
        <v>225</v>
      </c>
      <c r="I206" s="34" t="s">
        <v>374</v>
      </c>
    </row>
    <row r="207" spans="1:10" ht="48" x14ac:dyDescent="0.2">
      <c r="A207" s="35">
        <v>9</v>
      </c>
      <c r="B207" s="35"/>
      <c r="C207" s="10"/>
      <c r="D207" s="10"/>
      <c r="E207" s="10" t="s">
        <v>375</v>
      </c>
      <c r="F207" s="10"/>
      <c r="G207" s="10" t="s">
        <v>288</v>
      </c>
      <c r="H207" s="36" t="s">
        <v>227</v>
      </c>
      <c r="I207" s="34" t="s">
        <v>376</v>
      </c>
    </row>
    <row r="208" spans="1:10" ht="48" x14ac:dyDescent="0.2">
      <c r="A208" s="35">
        <v>9</v>
      </c>
      <c r="B208" s="35"/>
      <c r="C208" s="10"/>
      <c r="D208" s="10"/>
      <c r="E208" s="10" t="s">
        <v>377</v>
      </c>
      <c r="F208" s="10"/>
      <c r="G208" s="10" t="s">
        <v>292</v>
      </c>
      <c r="H208" s="46" t="s">
        <v>229</v>
      </c>
      <c r="I208" s="34" t="s">
        <v>378</v>
      </c>
    </row>
    <row r="209" spans="1:9" ht="48" x14ac:dyDescent="0.2">
      <c r="A209" s="35">
        <v>9</v>
      </c>
      <c r="B209" s="35"/>
      <c r="C209" s="10"/>
      <c r="D209" s="10"/>
      <c r="E209" s="10" t="s">
        <v>379</v>
      </c>
      <c r="F209" s="10"/>
      <c r="G209" s="10" t="s">
        <v>297</v>
      </c>
      <c r="H209" s="46" t="s">
        <v>231</v>
      </c>
      <c r="I209" s="34" t="s">
        <v>380</v>
      </c>
    </row>
    <row r="210" spans="1:9" ht="48" x14ac:dyDescent="0.2">
      <c r="A210" s="35">
        <v>9</v>
      </c>
      <c r="B210" s="35"/>
      <c r="C210" s="10"/>
      <c r="D210" s="10"/>
      <c r="E210" s="10"/>
      <c r="F210" s="10"/>
      <c r="G210" s="10" t="s">
        <v>298</v>
      </c>
      <c r="H210" s="46" t="s">
        <v>234</v>
      </c>
      <c r="I210" s="34"/>
    </row>
    <row r="211" spans="1:9" ht="48" x14ac:dyDescent="0.2">
      <c r="A211" s="35">
        <v>9</v>
      </c>
      <c r="B211" s="35"/>
      <c r="C211" s="10"/>
      <c r="D211" s="10"/>
      <c r="E211" s="10"/>
      <c r="F211" s="10"/>
      <c r="G211" s="10" t="s">
        <v>301</v>
      </c>
      <c r="H211" s="46" t="s">
        <v>236</v>
      </c>
      <c r="I211" s="34"/>
    </row>
    <row r="212" spans="1:9" ht="64" x14ac:dyDescent="0.2">
      <c r="A212" s="35">
        <v>9</v>
      </c>
      <c r="B212" s="35"/>
      <c r="C212" s="10"/>
      <c r="D212" s="10"/>
      <c r="E212" s="10"/>
      <c r="F212" s="10"/>
      <c r="G212" s="10" t="s">
        <v>302</v>
      </c>
      <c r="H212" s="46" t="s">
        <v>242</v>
      </c>
      <c r="I212" s="34"/>
    </row>
    <row r="213" spans="1:9" ht="64" x14ac:dyDescent="0.2">
      <c r="A213" s="35">
        <v>9</v>
      </c>
      <c r="B213" s="35"/>
      <c r="C213" s="10"/>
      <c r="D213" s="10"/>
      <c r="E213" s="10"/>
      <c r="F213" s="10"/>
      <c r="G213" s="10" t="s">
        <v>304</v>
      </c>
      <c r="H213" s="46" t="s">
        <v>248</v>
      </c>
      <c r="I213" s="34"/>
    </row>
    <row r="214" spans="1:9" ht="48" x14ac:dyDescent="0.2">
      <c r="A214" s="35">
        <v>9</v>
      </c>
      <c r="B214" s="35"/>
      <c r="C214" s="10"/>
      <c r="D214" s="10"/>
      <c r="E214" s="10"/>
      <c r="F214" s="10"/>
      <c r="G214" s="10" t="s">
        <v>305</v>
      </c>
      <c r="H214" s="46" t="s">
        <v>250</v>
      </c>
      <c r="I214" s="34"/>
    </row>
    <row r="215" spans="1:9" ht="48" x14ac:dyDescent="0.2">
      <c r="A215" s="35">
        <v>9</v>
      </c>
      <c r="B215" s="35"/>
      <c r="C215" s="10"/>
      <c r="D215" s="10"/>
      <c r="E215" s="10"/>
      <c r="F215" s="10"/>
      <c r="G215" s="10" t="s">
        <v>306</v>
      </c>
      <c r="H215" s="46" t="s">
        <v>252</v>
      </c>
      <c r="I215" s="34"/>
    </row>
    <row r="216" spans="1:9" ht="64" x14ac:dyDescent="0.2">
      <c r="A216" s="35">
        <v>9</v>
      </c>
      <c r="B216" s="35"/>
      <c r="C216" s="10"/>
      <c r="D216" s="10"/>
      <c r="E216" s="10"/>
      <c r="F216" s="10"/>
      <c r="G216" s="10" t="s">
        <v>314</v>
      </c>
      <c r="H216" s="46" t="s">
        <v>254</v>
      </c>
      <c r="I216" s="34"/>
    </row>
    <row r="217" spans="1:9" ht="64" x14ac:dyDescent="0.2">
      <c r="A217" s="35">
        <v>9</v>
      </c>
      <c r="B217" s="35"/>
      <c r="C217" s="10"/>
      <c r="D217" s="10"/>
      <c r="E217" s="10"/>
      <c r="F217" s="10"/>
      <c r="G217" s="10" t="s">
        <v>315</v>
      </c>
      <c r="H217" s="46" t="s">
        <v>256</v>
      </c>
      <c r="I217" s="34"/>
    </row>
    <row r="218" spans="1:9" ht="48" x14ac:dyDescent="0.2">
      <c r="A218" s="35">
        <v>9</v>
      </c>
      <c r="B218" s="35"/>
      <c r="C218" s="10"/>
      <c r="D218" s="10"/>
      <c r="E218" s="10"/>
      <c r="F218" s="10"/>
      <c r="G218" s="10" t="s">
        <v>316</v>
      </c>
      <c r="H218" s="46" t="s">
        <v>258</v>
      </c>
      <c r="I218" s="34"/>
    </row>
    <row r="219" spans="1:9" ht="48" x14ac:dyDescent="0.2">
      <c r="A219" s="35">
        <v>9</v>
      </c>
      <c r="B219" s="35"/>
      <c r="C219" s="10"/>
      <c r="D219" s="10"/>
      <c r="E219" s="10"/>
      <c r="F219" s="10"/>
      <c r="G219" s="10" t="s">
        <v>326</v>
      </c>
      <c r="H219" s="46" t="s">
        <v>260</v>
      </c>
      <c r="I219" s="34"/>
    </row>
    <row r="220" spans="1:9" ht="64" x14ac:dyDescent="0.2">
      <c r="A220" s="35">
        <v>9</v>
      </c>
      <c r="B220" s="35"/>
      <c r="C220" s="10"/>
      <c r="D220" s="10"/>
      <c r="E220" s="10"/>
      <c r="F220" s="10"/>
      <c r="G220" s="10" t="s">
        <v>328</v>
      </c>
      <c r="H220" s="46" t="s">
        <v>262</v>
      </c>
      <c r="I220" s="34"/>
    </row>
    <row r="221" spans="1:9" ht="64" x14ac:dyDescent="0.2">
      <c r="A221" s="35">
        <v>9</v>
      </c>
      <c r="B221" s="35"/>
      <c r="C221" s="10"/>
      <c r="D221" s="10"/>
      <c r="E221" s="10"/>
      <c r="F221" s="10"/>
      <c r="G221" s="10" t="s">
        <v>334</v>
      </c>
      <c r="H221" s="46" t="s">
        <v>264</v>
      </c>
      <c r="I221" s="34"/>
    </row>
    <row r="222" spans="1:9" ht="64" x14ac:dyDescent="0.2">
      <c r="A222" s="35">
        <v>9</v>
      </c>
      <c r="B222" s="35"/>
      <c r="C222" s="10"/>
      <c r="D222" s="10"/>
      <c r="E222" s="10"/>
      <c r="F222" s="10"/>
      <c r="G222" s="10" t="s">
        <v>338</v>
      </c>
      <c r="H222" s="46"/>
      <c r="I222" s="34"/>
    </row>
    <row r="223" spans="1:9" ht="64" x14ac:dyDescent="0.2">
      <c r="A223" s="35">
        <v>9</v>
      </c>
      <c r="B223" s="35"/>
      <c r="C223" s="10"/>
      <c r="D223" s="10"/>
      <c r="E223" s="10"/>
      <c r="F223" s="10"/>
      <c r="G223" s="10" t="s">
        <v>350</v>
      </c>
      <c r="H223" s="46"/>
      <c r="I223" s="34"/>
    </row>
    <row r="224" spans="1:9" ht="32" x14ac:dyDescent="0.2">
      <c r="A224" s="35">
        <v>9</v>
      </c>
      <c r="B224" s="35"/>
      <c r="C224" s="10"/>
      <c r="D224" s="10"/>
      <c r="E224" s="10"/>
      <c r="F224" s="10"/>
      <c r="G224" s="10" t="s">
        <v>354</v>
      </c>
      <c r="H224" s="46"/>
      <c r="I224" s="34"/>
    </row>
    <row r="225" spans="1:9" ht="32" x14ac:dyDescent="0.2">
      <c r="A225" s="35">
        <v>9</v>
      </c>
      <c r="B225" s="35"/>
      <c r="C225" s="10"/>
      <c r="D225" s="10"/>
      <c r="E225" s="10"/>
      <c r="F225" s="10"/>
      <c r="G225" s="10" t="s">
        <v>355</v>
      </c>
      <c r="H225" s="46"/>
      <c r="I225" s="34"/>
    </row>
    <row r="226" spans="1:9" ht="16" x14ac:dyDescent="0.2">
      <c r="A226" s="35">
        <v>10</v>
      </c>
      <c r="B226" s="35" t="s">
        <v>396</v>
      </c>
      <c r="C226" s="10" t="s">
        <v>397</v>
      </c>
      <c r="D226" s="10" t="s">
        <v>397</v>
      </c>
      <c r="E226" s="10"/>
      <c r="F226" s="10"/>
      <c r="G226" s="10"/>
      <c r="H226" s="46"/>
      <c r="I226" s="34"/>
    </row>
    <row r="227" spans="1:9" ht="64" x14ac:dyDescent="0.2">
      <c r="A227" s="35">
        <v>10</v>
      </c>
      <c r="B227" s="35"/>
      <c r="C227" s="10"/>
      <c r="D227" s="10"/>
      <c r="E227" s="10" t="s">
        <v>371</v>
      </c>
      <c r="F227" s="10"/>
      <c r="G227" s="10" t="s">
        <v>278</v>
      </c>
      <c r="H227" s="36" t="s">
        <v>222</v>
      </c>
      <c r="I227" s="34" t="s">
        <v>372</v>
      </c>
    </row>
    <row r="228" spans="1:9" ht="64" x14ac:dyDescent="0.2">
      <c r="A228" s="35">
        <v>10</v>
      </c>
      <c r="B228" s="35"/>
      <c r="C228" s="10"/>
      <c r="D228" s="10"/>
      <c r="E228" s="10" t="s">
        <v>373</v>
      </c>
      <c r="F228" s="10"/>
      <c r="G228" s="10" t="s">
        <v>286</v>
      </c>
      <c r="H228" s="36" t="s">
        <v>225</v>
      </c>
      <c r="I228" s="34" t="s">
        <v>374</v>
      </c>
    </row>
    <row r="229" spans="1:9" ht="48" x14ac:dyDescent="0.2">
      <c r="A229" s="35">
        <v>10</v>
      </c>
      <c r="B229" s="35"/>
      <c r="C229" s="10"/>
      <c r="D229" s="10"/>
      <c r="E229" s="10" t="s">
        <v>375</v>
      </c>
      <c r="F229" s="10"/>
      <c r="G229" s="10" t="s">
        <v>288</v>
      </c>
      <c r="H229" s="36" t="s">
        <v>227</v>
      </c>
      <c r="I229" s="34" t="s">
        <v>376</v>
      </c>
    </row>
    <row r="230" spans="1:9" ht="48" x14ac:dyDescent="0.2">
      <c r="A230" s="35">
        <v>10</v>
      </c>
      <c r="B230" s="35"/>
      <c r="C230" s="10"/>
      <c r="D230" s="10"/>
      <c r="E230" s="10" t="s">
        <v>377</v>
      </c>
      <c r="F230" s="10"/>
      <c r="G230" s="10" t="s">
        <v>292</v>
      </c>
      <c r="H230" s="46" t="s">
        <v>229</v>
      </c>
      <c r="I230" s="34" t="s">
        <v>378</v>
      </c>
    </row>
    <row r="231" spans="1:9" ht="48" x14ac:dyDescent="0.2">
      <c r="A231" s="35">
        <v>10</v>
      </c>
      <c r="B231" s="35"/>
      <c r="C231" s="10"/>
      <c r="D231" s="10"/>
      <c r="E231" s="10" t="s">
        <v>379</v>
      </c>
      <c r="F231" s="10"/>
      <c r="G231" s="10" t="s">
        <v>297</v>
      </c>
      <c r="H231" s="46" t="s">
        <v>231</v>
      </c>
      <c r="I231" s="34" t="s">
        <v>380</v>
      </c>
    </row>
    <row r="232" spans="1:9" ht="48" x14ac:dyDescent="0.2">
      <c r="A232" s="35">
        <v>10</v>
      </c>
      <c r="B232" s="35"/>
      <c r="C232" s="10"/>
      <c r="D232" s="10"/>
      <c r="E232" s="10"/>
      <c r="F232" s="10"/>
      <c r="G232" s="10" t="s">
        <v>298</v>
      </c>
      <c r="H232" s="46" t="s">
        <v>234</v>
      </c>
      <c r="I232" s="34"/>
    </row>
    <row r="233" spans="1:9" ht="48" x14ac:dyDescent="0.2">
      <c r="A233" s="35">
        <v>10</v>
      </c>
      <c r="B233" s="35"/>
      <c r="C233" s="10"/>
      <c r="D233" s="10"/>
      <c r="E233" s="10"/>
      <c r="F233" s="10"/>
      <c r="G233" s="10" t="s">
        <v>301</v>
      </c>
      <c r="H233" s="46" t="s">
        <v>236</v>
      </c>
      <c r="I233" s="34"/>
    </row>
    <row r="234" spans="1:9" ht="64" x14ac:dyDescent="0.2">
      <c r="A234" s="35">
        <v>10</v>
      </c>
      <c r="B234" s="35"/>
      <c r="C234" s="10"/>
      <c r="D234" s="10"/>
      <c r="E234" s="10"/>
      <c r="F234" s="10"/>
      <c r="G234" s="10" t="s">
        <v>302</v>
      </c>
      <c r="H234" s="46" t="s">
        <v>242</v>
      </c>
      <c r="I234" s="34"/>
    </row>
    <row r="235" spans="1:9" ht="64" x14ac:dyDescent="0.2">
      <c r="A235" s="35">
        <v>10</v>
      </c>
      <c r="B235" s="35"/>
      <c r="C235" s="10"/>
      <c r="D235" s="10"/>
      <c r="E235" s="10"/>
      <c r="F235" s="10"/>
      <c r="G235" s="10" t="s">
        <v>304</v>
      </c>
      <c r="H235" s="46" t="s">
        <v>248</v>
      </c>
      <c r="I235" s="34"/>
    </row>
    <row r="236" spans="1:9" ht="48" x14ac:dyDescent="0.2">
      <c r="A236" s="35">
        <v>10</v>
      </c>
      <c r="B236" s="35"/>
      <c r="C236" s="10"/>
      <c r="D236" s="10"/>
      <c r="E236" s="10"/>
      <c r="F236" s="10"/>
      <c r="G236" s="10" t="s">
        <v>305</v>
      </c>
      <c r="H236" s="46" t="s">
        <v>250</v>
      </c>
      <c r="I236" s="34"/>
    </row>
    <row r="237" spans="1:9" ht="48" x14ac:dyDescent="0.2">
      <c r="A237" s="35">
        <v>10</v>
      </c>
      <c r="B237" s="35"/>
      <c r="C237" s="10"/>
      <c r="D237" s="10"/>
      <c r="E237" s="10"/>
      <c r="F237" s="10"/>
      <c r="G237" s="10" t="s">
        <v>306</v>
      </c>
      <c r="H237" s="46" t="s">
        <v>252</v>
      </c>
      <c r="I237" s="34"/>
    </row>
    <row r="238" spans="1:9" ht="64" x14ac:dyDescent="0.2">
      <c r="A238" s="35">
        <v>10</v>
      </c>
      <c r="B238" s="35"/>
      <c r="C238" s="10"/>
      <c r="D238" s="10"/>
      <c r="E238" s="10"/>
      <c r="F238" s="10"/>
      <c r="G238" s="10" t="s">
        <v>314</v>
      </c>
      <c r="H238" s="46" t="s">
        <v>254</v>
      </c>
      <c r="I238" s="34"/>
    </row>
    <row r="239" spans="1:9" ht="64" x14ac:dyDescent="0.2">
      <c r="A239" s="35">
        <v>10</v>
      </c>
      <c r="B239" s="35"/>
      <c r="C239" s="10"/>
      <c r="D239" s="10"/>
      <c r="E239" s="10"/>
      <c r="F239" s="10"/>
      <c r="G239" s="10" t="s">
        <v>315</v>
      </c>
      <c r="H239" s="46" t="s">
        <v>256</v>
      </c>
      <c r="I239" s="34"/>
    </row>
    <row r="240" spans="1:9" ht="48" x14ac:dyDescent="0.2">
      <c r="A240" s="35">
        <v>10</v>
      </c>
      <c r="B240" s="35"/>
      <c r="C240" s="10"/>
      <c r="D240" s="10"/>
      <c r="E240" s="10"/>
      <c r="F240" s="10"/>
      <c r="G240" s="10" t="s">
        <v>316</v>
      </c>
      <c r="H240" s="46" t="s">
        <v>258</v>
      </c>
      <c r="I240" s="34"/>
    </row>
    <row r="241" spans="1:9" ht="48" x14ac:dyDescent="0.2">
      <c r="A241" s="35">
        <v>10</v>
      </c>
      <c r="B241" s="35"/>
      <c r="C241" s="10"/>
      <c r="D241" s="10"/>
      <c r="E241" s="10"/>
      <c r="F241" s="10"/>
      <c r="G241" s="10" t="s">
        <v>326</v>
      </c>
      <c r="H241" s="46" t="s">
        <v>260</v>
      </c>
      <c r="I241" s="34"/>
    </row>
    <row r="242" spans="1:9" ht="64" x14ac:dyDescent="0.2">
      <c r="A242" s="35">
        <v>10</v>
      </c>
      <c r="B242" s="35"/>
      <c r="C242" s="10"/>
      <c r="D242" s="10"/>
      <c r="E242" s="10"/>
      <c r="F242" s="10"/>
      <c r="G242" s="10" t="s">
        <v>328</v>
      </c>
      <c r="H242" s="46" t="s">
        <v>262</v>
      </c>
      <c r="I242" s="34"/>
    </row>
    <row r="243" spans="1:9" ht="64" x14ac:dyDescent="0.2">
      <c r="A243" s="35">
        <v>10</v>
      </c>
      <c r="B243" s="35"/>
      <c r="C243" s="10"/>
      <c r="D243" s="10"/>
      <c r="E243" s="10"/>
      <c r="F243" s="10"/>
      <c r="G243" s="10" t="s">
        <v>334</v>
      </c>
      <c r="H243" s="46" t="s">
        <v>264</v>
      </c>
      <c r="I243" s="34"/>
    </row>
    <row r="244" spans="1:9" ht="64" x14ac:dyDescent="0.2">
      <c r="A244" s="35">
        <v>10</v>
      </c>
      <c r="B244" s="35"/>
      <c r="C244" s="10"/>
      <c r="D244" s="10"/>
      <c r="E244" s="10"/>
      <c r="F244" s="10"/>
      <c r="G244" s="10" t="s">
        <v>338</v>
      </c>
      <c r="H244" s="46"/>
      <c r="I244" s="34"/>
    </row>
    <row r="245" spans="1:9" ht="32" x14ac:dyDescent="0.2">
      <c r="A245" s="35">
        <v>10</v>
      </c>
      <c r="B245" s="35"/>
      <c r="C245" s="10"/>
      <c r="D245" s="10"/>
      <c r="E245" s="10"/>
      <c r="F245" s="10"/>
      <c r="G245" s="10" t="s">
        <v>347</v>
      </c>
      <c r="H245" s="46"/>
      <c r="I245" s="34"/>
    </row>
    <row r="246" spans="1:9" ht="64" x14ac:dyDescent="0.2">
      <c r="A246" s="35">
        <v>10</v>
      </c>
      <c r="B246" s="35"/>
      <c r="C246" s="10"/>
      <c r="D246" s="10"/>
      <c r="E246" s="10"/>
      <c r="F246" s="10"/>
      <c r="G246" s="10" t="s">
        <v>350</v>
      </c>
      <c r="H246" s="46"/>
      <c r="I246" s="34"/>
    </row>
    <row r="247" spans="1:9" ht="32" x14ac:dyDescent="0.2">
      <c r="A247" s="35">
        <v>10</v>
      </c>
      <c r="B247" s="35"/>
      <c r="C247" s="10"/>
      <c r="D247" s="10"/>
      <c r="E247" s="10"/>
      <c r="F247" s="10"/>
      <c r="G247" s="10" t="s">
        <v>354</v>
      </c>
      <c r="H247" s="46"/>
      <c r="I247" s="34"/>
    </row>
    <row r="248" spans="1:9" ht="32" x14ac:dyDescent="0.2">
      <c r="A248" s="35">
        <v>10</v>
      </c>
      <c r="B248" s="35"/>
      <c r="C248" s="10"/>
      <c r="D248" s="10"/>
      <c r="E248" s="10"/>
      <c r="F248" s="10"/>
      <c r="G248" s="10" t="s">
        <v>355</v>
      </c>
      <c r="H248" s="46"/>
      <c r="I248" s="34"/>
    </row>
    <row r="249" spans="1:9" ht="16" x14ac:dyDescent="0.2">
      <c r="A249" s="35">
        <v>11</v>
      </c>
      <c r="B249" s="35" t="s">
        <v>398</v>
      </c>
      <c r="C249" s="10" t="s">
        <v>397</v>
      </c>
      <c r="D249" s="10" t="s">
        <v>399</v>
      </c>
      <c r="E249" s="10"/>
      <c r="F249" s="10"/>
      <c r="G249" s="10"/>
      <c r="H249" s="46"/>
      <c r="I249" s="34"/>
    </row>
    <row r="250" spans="1:9" ht="64" x14ac:dyDescent="0.2">
      <c r="A250" s="35">
        <v>11</v>
      </c>
      <c r="B250" s="35"/>
      <c r="C250" s="10"/>
      <c r="D250" s="10"/>
      <c r="E250" s="10" t="s">
        <v>371</v>
      </c>
      <c r="F250" s="10"/>
      <c r="G250" s="10" t="s">
        <v>285</v>
      </c>
      <c r="H250" s="36" t="s">
        <v>222</v>
      </c>
      <c r="I250" s="34" t="s">
        <v>372</v>
      </c>
    </row>
    <row r="251" spans="1:9" ht="64" x14ac:dyDescent="0.2">
      <c r="A251" s="35">
        <v>11</v>
      </c>
      <c r="B251" s="35"/>
      <c r="C251" s="10"/>
      <c r="D251" s="10"/>
      <c r="E251" s="10" t="s">
        <v>373</v>
      </c>
      <c r="F251" s="10"/>
      <c r="G251" s="10" t="s">
        <v>286</v>
      </c>
      <c r="H251" s="36" t="s">
        <v>225</v>
      </c>
      <c r="I251" s="34" t="s">
        <v>374</v>
      </c>
    </row>
    <row r="252" spans="1:9" ht="48" x14ac:dyDescent="0.2">
      <c r="A252" s="35">
        <v>11</v>
      </c>
      <c r="B252" s="35"/>
      <c r="C252" s="10"/>
      <c r="D252" s="10"/>
      <c r="E252" s="10" t="s">
        <v>375</v>
      </c>
      <c r="F252" s="10"/>
      <c r="G252" s="10" t="s">
        <v>288</v>
      </c>
      <c r="H252" s="36" t="s">
        <v>227</v>
      </c>
      <c r="I252" s="34" t="s">
        <v>376</v>
      </c>
    </row>
    <row r="253" spans="1:9" ht="48" x14ac:dyDescent="0.2">
      <c r="A253" s="35">
        <v>11</v>
      </c>
      <c r="B253" s="35"/>
      <c r="C253" s="10"/>
      <c r="D253" s="10"/>
      <c r="E253" s="10" t="s">
        <v>377</v>
      </c>
      <c r="F253" s="10"/>
      <c r="G253" s="10" t="s">
        <v>292</v>
      </c>
      <c r="H253" s="46" t="s">
        <v>229</v>
      </c>
      <c r="I253" s="34" t="s">
        <v>378</v>
      </c>
    </row>
    <row r="254" spans="1:9" ht="48" x14ac:dyDescent="0.2">
      <c r="A254" s="35">
        <v>11</v>
      </c>
      <c r="B254" s="35"/>
      <c r="C254" s="10"/>
      <c r="D254" s="10"/>
      <c r="E254" s="10" t="s">
        <v>379</v>
      </c>
      <c r="F254" s="10"/>
      <c r="G254" s="10" t="s">
        <v>294</v>
      </c>
      <c r="H254" s="46" t="s">
        <v>231</v>
      </c>
      <c r="I254" s="34" t="s">
        <v>380</v>
      </c>
    </row>
    <row r="255" spans="1:9" ht="48" x14ac:dyDescent="0.2">
      <c r="A255" s="35">
        <v>11</v>
      </c>
      <c r="B255" s="35"/>
      <c r="C255" s="10"/>
      <c r="D255" s="10"/>
      <c r="E255" s="10"/>
      <c r="F255" s="10"/>
      <c r="G255" s="10" t="s">
        <v>299</v>
      </c>
      <c r="H255" s="46" t="s">
        <v>234</v>
      </c>
      <c r="I255" s="34"/>
    </row>
    <row r="256" spans="1:9" ht="32" x14ac:dyDescent="0.2">
      <c r="A256" s="35">
        <v>11</v>
      </c>
      <c r="B256" s="35"/>
      <c r="C256" s="10"/>
      <c r="D256" s="10"/>
      <c r="E256" s="10"/>
      <c r="F256" s="10"/>
      <c r="G256" s="10" t="s">
        <v>302</v>
      </c>
      <c r="H256" s="46" t="s">
        <v>236</v>
      </c>
      <c r="I256" s="34"/>
    </row>
    <row r="257" spans="1:9" ht="64" x14ac:dyDescent="0.2">
      <c r="A257" s="35">
        <v>11</v>
      </c>
      <c r="B257" s="35"/>
      <c r="C257" s="10"/>
      <c r="D257" s="10"/>
      <c r="E257" s="10"/>
      <c r="F257" s="10"/>
      <c r="G257" s="10" t="s">
        <v>306</v>
      </c>
      <c r="H257" s="46" t="s">
        <v>242</v>
      </c>
      <c r="I257" s="34"/>
    </row>
    <row r="258" spans="1:9" ht="48" x14ac:dyDescent="0.2">
      <c r="A258" s="35">
        <v>11</v>
      </c>
      <c r="B258" s="35"/>
      <c r="C258" s="10"/>
      <c r="D258" s="10"/>
      <c r="E258" s="10"/>
      <c r="F258" s="10"/>
      <c r="G258" s="10" t="s">
        <v>314</v>
      </c>
      <c r="H258" s="46" t="s">
        <v>248</v>
      </c>
      <c r="I258" s="34"/>
    </row>
    <row r="259" spans="1:9" ht="48" x14ac:dyDescent="0.2">
      <c r="A259" s="35">
        <v>11</v>
      </c>
      <c r="B259" s="35"/>
      <c r="C259" s="10"/>
      <c r="D259" s="10"/>
      <c r="E259" s="10"/>
      <c r="F259" s="10"/>
      <c r="G259" s="10" t="s">
        <v>315</v>
      </c>
      <c r="H259" s="46" t="s">
        <v>250</v>
      </c>
      <c r="I259" s="34"/>
    </row>
    <row r="260" spans="1:9" ht="48" x14ac:dyDescent="0.2">
      <c r="A260" s="35">
        <v>11</v>
      </c>
      <c r="B260" s="35"/>
      <c r="C260" s="10"/>
      <c r="D260" s="10"/>
      <c r="E260" s="10"/>
      <c r="F260" s="10"/>
      <c r="G260" s="10" t="s">
        <v>316</v>
      </c>
      <c r="H260" s="46" t="s">
        <v>252</v>
      </c>
      <c r="I260" s="34"/>
    </row>
    <row r="261" spans="1:9" ht="64" x14ac:dyDescent="0.2">
      <c r="A261" s="35">
        <v>11</v>
      </c>
      <c r="B261" s="35"/>
      <c r="C261" s="10"/>
      <c r="D261" s="10"/>
      <c r="E261" s="10"/>
      <c r="F261" s="10"/>
      <c r="G261" s="10" t="s">
        <v>326</v>
      </c>
      <c r="H261" s="46" t="s">
        <v>254</v>
      </c>
      <c r="I261" s="34"/>
    </row>
    <row r="262" spans="1:9" ht="64" x14ac:dyDescent="0.2">
      <c r="A262" s="35">
        <v>11</v>
      </c>
      <c r="B262" s="35"/>
      <c r="C262" s="10"/>
      <c r="D262" s="10"/>
      <c r="E262" s="10"/>
      <c r="F262" s="10"/>
      <c r="G262" s="10" t="s">
        <v>328</v>
      </c>
      <c r="H262" s="46" t="s">
        <v>256</v>
      </c>
      <c r="I262" s="34"/>
    </row>
    <row r="263" spans="1:9" ht="64" x14ac:dyDescent="0.2">
      <c r="A263" s="35">
        <v>11</v>
      </c>
      <c r="B263" s="35"/>
      <c r="C263" s="10"/>
      <c r="D263" s="10"/>
      <c r="E263" s="10"/>
      <c r="F263" s="10"/>
      <c r="G263" s="10" t="s">
        <v>334</v>
      </c>
      <c r="H263" s="46" t="s">
        <v>258</v>
      </c>
      <c r="I263" s="34"/>
    </row>
    <row r="264" spans="1:9" ht="64" x14ac:dyDescent="0.2">
      <c r="A264" s="35">
        <v>11</v>
      </c>
      <c r="B264" s="35"/>
      <c r="C264" s="10"/>
      <c r="D264" s="10"/>
      <c r="E264" s="10"/>
      <c r="F264" s="10"/>
      <c r="G264" s="10" t="s">
        <v>338</v>
      </c>
      <c r="H264" s="46" t="s">
        <v>260</v>
      </c>
      <c r="I264" s="34"/>
    </row>
    <row r="265" spans="1:9" ht="64" x14ac:dyDescent="0.2">
      <c r="A265" s="35">
        <v>11</v>
      </c>
      <c r="B265" s="35"/>
      <c r="C265" s="10"/>
      <c r="D265" s="10"/>
      <c r="E265" s="10"/>
      <c r="F265" s="10"/>
      <c r="G265" s="10" t="s">
        <v>350</v>
      </c>
      <c r="H265" s="46" t="s">
        <v>262</v>
      </c>
      <c r="I265" s="34"/>
    </row>
    <row r="266" spans="1:9" ht="64" x14ac:dyDescent="0.2">
      <c r="A266" s="35">
        <v>11</v>
      </c>
      <c r="B266" s="35"/>
      <c r="C266" s="10"/>
      <c r="D266" s="10"/>
      <c r="E266" s="10"/>
      <c r="F266" s="10"/>
      <c r="G266" s="10" t="s">
        <v>354</v>
      </c>
      <c r="H266" s="46" t="s">
        <v>264</v>
      </c>
      <c r="I266" s="34"/>
    </row>
    <row r="267" spans="1:9" ht="32" x14ac:dyDescent="0.2">
      <c r="A267" s="35">
        <v>11</v>
      </c>
      <c r="B267" s="35"/>
      <c r="C267" s="10"/>
      <c r="D267" s="10"/>
      <c r="E267" s="10"/>
      <c r="F267" s="10"/>
      <c r="G267" s="10" t="s">
        <v>355</v>
      </c>
      <c r="H267" s="46"/>
      <c r="I267" s="34"/>
    </row>
    <row r="268" spans="1:9" ht="16" x14ac:dyDescent="0.2">
      <c r="A268" s="35">
        <v>12</v>
      </c>
      <c r="B268" s="35" t="s">
        <v>400</v>
      </c>
      <c r="C268" s="10" t="s">
        <v>399</v>
      </c>
      <c r="D268" s="10" t="s">
        <v>399</v>
      </c>
      <c r="E268" s="10"/>
      <c r="F268" s="10"/>
      <c r="G268" s="10"/>
      <c r="H268" s="46"/>
      <c r="I268" s="34"/>
    </row>
    <row r="269" spans="1:9" ht="64" x14ac:dyDescent="0.2">
      <c r="A269" s="35">
        <v>12</v>
      </c>
      <c r="B269" s="35"/>
      <c r="C269" s="10"/>
      <c r="D269" s="10"/>
      <c r="E269" s="10" t="s">
        <v>371</v>
      </c>
      <c r="F269" s="10"/>
      <c r="G269" s="10" t="s">
        <v>278</v>
      </c>
      <c r="H269" s="36" t="s">
        <v>222</v>
      </c>
      <c r="I269" s="34" t="s">
        <v>372</v>
      </c>
    </row>
    <row r="270" spans="1:9" ht="48" x14ac:dyDescent="0.2">
      <c r="A270" s="35">
        <v>12</v>
      </c>
      <c r="B270" s="35"/>
      <c r="C270" s="10"/>
      <c r="D270" s="10"/>
      <c r="E270" s="10" t="s">
        <v>373</v>
      </c>
      <c r="F270" s="10"/>
      <c r="G270" s="10" t="s">
        <v>285</v>
      </c>
      <c r="H270" s="36" t="s">
        <v>225</v>
      </c>
      <c r="I270" s="34" t="s">
        <v>374</v>
      </c>
    </row>
    <row r="271" spans="1:9" ht="64" x14ac:dyDescent="0.2">
      <c r="A271" s="35">
        <v>12</v>
      </c>
      <c r="B271" s="35"/>
      <c r="C271" s="10"/>
      <c r="D271" s="10"/>
      <c r="E271" s="10" t="s">
        <v>375</v>
      </c>
      <c r="F271" s="10"/>
      <c r="G271" s="10" t="s">
        <v>286</v>
      </c>
      <c r="H271" s="36" t="s">
        <v>227</v>
      </c>
      <c r="I271" s="34" t="s">
        <v>376</v>
      </c>
    </row>
    <row r="272" spans="1:9" ht="48" x14ac:dyDescent="0.2">
      <c r="A272" s="35">
        <v>12</v>
      </c>
      <c r="B272" s="35"/>
      <c r="C272" s="10"/>
      <c r="D272" s="10"/>
      <c r="E272" s="10" t="s">
        <v>377</v>
      </c>
      <c r="F272" s="10"/>
      <c r="G272" s="10" t="s">
        <v>288</v>
      </c>
      <c r="H272" s="46" t="s">
        <v>229</v>
      </c>
      <c r="I272" s="34" t="s">
        <v>378</v>
      </c>
    </row>
    <row r="273" spans="1:9" ht="48" x14ac:dyDescent="0.2">
      <c r="A273" s="35">
        <v>12</v>
      </c>
      <c r="B273" s="35"/>
      <c r="C273" s="10"/>
      <c r="D273" s="10"/>
      <c r="E273" s="10" t="s">
        <v>379</v>
      </c>
      <c r="F273" s="10"/>
      <c r="G273" s="10" t="s">
        <v>292</v>
      </c>
      <c r="H273" s="46" t="s">
        <v>231</v>
      </c>
      <c r="I273" s="34" t="s">
        <v>380</v>
      </c>
    </row>
    <row r="274" spans="1:9" ht="48" x14ac:dyDescent="0.2">
      <c r="A274" s="35">
        <v>12</v>
      </c>
      <c r="B274" s="35"/>
      <c r="C274" s="10"/>
      <c r="D274" s="10"/>
      <c r="E274" s="10"/>
      <c r="F274" s="10"/>
      <c r="G274" s="10" t="s">
        <v>294</v>
      </c>
      <c r="H274" s="46" t="s">
        <v>234</v>
      </c>
      <c r="I274" s="34"/>
    </row>
    <row r="275" spans="1:9" ht="48" x14ac:dyDescent="0.2">
      <c r="A275" s="35">
        <v>12</v>
      </c>
      <c r="B275" s="35"/>
      <c r="C275" s="10"/>
      <c r="D275" s="10"/>
      <c r="E275" s="10"/>
      <c r="F275" s="10"/>
      <c r="G275" s="10" t="s">
        <v>309</v>
      </c>
      <c r="H275" s="46" t="s">
        <v>236</v>
      </c>
      <c r="I275" s="34"/>
    </row>
    <row r="276" spans="1:9" ht="64" x14ac:dyDescent="0.2">
      <c r="A276" s="35">
        <v>12</v>
      </c>
      <c r="B276" s="35"/>
      <c r="C276" s="10"/>
      <c r="D276" s="10"/>
      <c r="E276" s="10"/>
      <c r="F276" s="10"/>
      <c r="G276" s="10" t="s">
        <v>310</v>
      </c>
      <c r="H276" s="46" t="s">
        <v>242</v>
      </c>
      <c r="I276" s="34"/>
    </row>
    <row r="277" spans="1:9" ht="32" x14ac:dyDescent="0.2">
      <c r="A277" s="35">
        <v>12</v>
      </c>
      <c r="B277" s="35"/>
      <c r="C277" s="10"/>
      <c r="D277" s="10"/>
      <c r="E277" s="10"/>
      <c r="F277" s="10"/>
      <c r="G277" s="10" t="s">
        <v>311</v>
      </c>
      <c r="H277" s="46" t="s">
        <v>248</v>
      </c>
      <c r="I277" s="34"/>
    </row>
    <row r="278" spans="1:9" ht="80" x14ac:dyDescent="0.2">
      <c r="A278" s="35">
        <v>12</v>
      </c>
      <c r="B278" s="35"/>
      <c r="C278" s="10"/>
      <c r="D278" s="10"/>
      <c r="E278" s="10"/>
      <c r="F278" s="10"/>
      <c r="G278" s="10" t="s">
        <v>312</v>
      </c>
      <c r="H278" s="46" t="s">
        <v>250</v>
      </c>
      <c r="I278" s="34"/>
    </row>
    <row r="279" spans="1:9" ht="48" x14ac:dyDescent="0.2">
      <c r="A279" s="35">
        <v>12</v>
      </c>
      <c r="B279" s="35"/>
      <c r="C279" s="10"/>
      <c r="D279" s="10"/>
      <c r="E279" s="10"/>
      <c r="F279" s="10"/>
      <c r="G279" s="10" t="s">
        <v>314</v>
      </c>
      <c r="H279" s="46" t="s">
        <v>252</v>
      </c>
      <c r="I279" s="34"/>
    </row>
    <row r="280" spans="1:9" ht="64" x14ac:dyDescent="0.2">
      <c r="A280" s="35">
        <v>12</v>
      </c>
      <c r="B280" s="35"/>
      <c r="C280" s="10"/>
      <c r="D280" s="10"/>
      <c r="E280" s="10"/>
      <c r="F280" s="10"/>
      <c r="G280" s="10" t="s">
        <v>315</v>
      </c>
      <c r="H280" s="46" t="s">
        <v>254</v>
      </c>
      <c r="I280" s="34"/>
    </row>
    <row r="281" spans="1:9" ht="64" x14ac:dyDescent="0.2">
      <c r="A281" s="35">
        <v>12</v>
      </c>
      <c r="B281" s="35"/>
      <c r="C281" s="10"/>
      <c r="D281" s="10"/>
      <c r="E281" s="10"/>
      <c r="F281" s="10"/>
      <c r="G281" s="10" t="s">
        <v>316</v>
      </c>
      <c r="H281" s="46" t="s">
        <v>256</v>
      </c>
      <c r="I281" s="34"/>
    </row>
    <row r="282" spans="1:9" ht="48" x14ac:dyDescent="0.2">
      <c r="A282" s="35">
        <v>12</v>
      </c>
      <c r="B282" s="35"/>
      <c r="C282" s="10"/>
      <c r="D282" s="10"/>
      <c r="E282" s="10"/>
      <c r="F282" s="10"/>
      <c r="G282" s="10" t="s">
        <v>318</v>
      </c>
      <c r="H282" s="46" t="s">
        <v>258</v>
      </c>
      <c r="I282" s="34"/>
    </row>
    <row r="283" spans="1:9" ht="48" x14ac:dyDescent="0.2">
      <c r="A283" s="35">
        <v>12</v>
      </c>
      <c r="B283" s="35"/>
      <c r="C283" s="10"/>
      <c r="D283" s="10"/>
      <c r="E283" s="10"/>
      <c r="F283" s="10"/>
      <c r="G283" s="10" t="s">
        <v>319</v>
      </c>
      <c r="H283" s="46" t="s">
        <v>260</v>
      </c>
      <c r="I283" s="34"/>
    </row>
    <row r="284" spans="1:9" ht="64" x14ac:dyDescent="0.2">
      <c r="A284" s="35">
        <v>12</v>
      </c>
      <c r="B284" s="35"/>
      <c r="C284" s="10"/>
      <c r="D284" s="10"/>
      <c r="E284" s="10"/>
      <c r="F284" s="10"/>
      <c r="G284" s="10" t="s">
        <v>321</v>
      </c>
      <c r="H284" s="46" t="s">
        <v>262</v>
      </c>
      <c r="I284" s="34"/>
    </row>
    <row r="285" spans="1:9" ht="64" x14ac:dyDescent="0.2">
      <c r="A285" s="35">
        <v>12</v>
      </c>
      <c r="B285" s="35"/>
      <c r="C285" s="10"/>
      <c r="D285" s="10"/>
      <c r="E285" s="10"/>
      <c r="F285" s="10"/>
      <c r="G285" s="10" t="s">
        <v>322</v>
      </c>
      <c r="H285" s="46" t="s">
        <v>264</v>
      </c>
      <c r="I285" s="34"/>
    </row>
    <row r="286" spans="1:9" ht="48" x14ac:dyDescent="0.2">
      <c r="A286" s="35">
        <v>12</v>
      </c>
      <c r="B286" s="35"/>
      <c r="C286" s="10"/>
      <c r="D286" s="10"/>
      <c r="E286" s="10"/>
      <c r="F286" s="10"/>
      <c r="G286" s="10" t="s">
        <v>323</v>
      </c>
      <c r="H286" s="46"/>
      <c r="I286" s="34"/>
    </row>
    <row r="287" spans="1:9" ht="48" x14ac:dyDescent="0.2">
      <c r="A287" s="35">
        <v>12</v>
      </c>
      <c r="B287" s="35"/>
      <c r="C287" s="10"/>
      <c r="D287" s="10"/>
      <c r="E287" s="10"/>
      <c r="F287" s="10"/>
      <c r="G287" s="10" t="s">
        <v>326</v>
      </c>
      <c r="H287" s="46"/>
      <c r="I287" s="34"/>
    </row>
    <row r="288" spans="1:9" ht="48" x14ac:dyDescent="0.2">
      <c r="A288" s="35">
        <v>12</v>
      </c>
      <c r="B288" s="35"/>
      <c r="C288" s="10"/>
      <c r="D288" s="10"/>
      <c r="E288" s="10"/>
      <c r="F288" s="10"/>
      <c r="G288" s="10" t="s">
        <v>328</v>
      </c>
      <c r="H288" s="46"/>
      <c r="I288" s="34"/>
    </row>
    <row r="289" spans="1:9" ht="64" x14ac:dyDescent="0.2">
      <c r="A289" s="35">
        <v>12</v>
      </c>
      <c r="B289" s="35"/>
      <c r="C289" s="10"/>
      <c r="D289" s="10"/>
      <c r="E289" s="10"/>
      <c r="F289" s="10"/>
      <c r="G289" s="10" t="s">
        <v>334</v>
      </c>
      <c r="H289" s="46"/>
      <c r="I289" s="34"/>
    </row>
    <row r="290" spans="1:9" ht="64" x14ac:dyDescent="0.2">
      <c r="A290" s="35">
        <v>12</v>
      </c>
      <c r="B290" s="35"/>
      <c r="C290" s="10"/>
      <c r="D290" s="10"/>
      <c r="E290" s="10"/>
      <c r="F290" s="10"/>
      <c r="G290" s="10" t="s">
        <v>338</v>
      </c>
      <c r="H290" s="46"/>
      <c r="I290" s="34"/>
    </row>
    <row r="291" spans="1:9" ht="32" x14ac:dyDescent="0.2">
      <c r="A291" s="35">
        <v>12</v>
      </c>
      <c r="B291" s="35"/>
      <c r="C291" s="10"/>
      <c r="D291" s="10"/>
      <c r="E291" s="10"/>
      <c r="F291" s="10"/>
      <c r="G291" s="10" t="s">
        <v>347</v>
      </c>
      <c r="H291" s="46"/>
      <c r="I291" s="34"/>
    </row>
    <row r="292" spans="1:9" ht="64" x14ac:dyDescent="0.2">
      <c r="A292" s="35">
        <v>12</v>
      </c>
      <c r="B292" s="35"/>
      <c r="C292" s="10"/>
      <c r="D292" s="10"/>
      <c r="E292" s="10"/>
      <c r="F292" s="10"/>
      <c r="G292" s="10" t="s">
        <v>350</v>
      </c>
      <c r="H292" s="46"/>
      <c r="I292" s="34"/>
    </row>
    <row r="293" spans="1:9" ht="32" x14ac:dyDescent="0.2">
      <c r="A293" s="35">
        <v>12</v>
      </c>
      <c r="B293" s="35"/>
      <c r="C293" s="10"/>
      <c r="D293" s="10"/>
      <c r="E293" s="10"/>
      <c r="F293" s="10"/>
      <c r="G293" s="10" t="s">
        <v>354</v>
      </c>
      <c r="H293" s="46"/>
      <c r="I293" s="34"/>
    </row>
    <row r="294" spans="1:9" ht="32" x14ac:dyDescent="0.2">
      <c r="A294" s="35">
        <v>12</v>
      </c>
      <c r="B294" s="35"/>
      <c r="C294" s="10"/>
      <c r="D294" s="10"/>
      <c r="E294" s="10"/>
      <c r="F294" s="10"/>
      <c r="G294" s="10" t="s">
        <v>355</v>
      </c>
      <c r="H294" s="46"/>
      <c r="I294" s="34"/>
    </row>
  </sheetData>
  <conditionalFormatting sqref="A2:J3 A4:H6 J4:J7 A7:G19 I8:J19 A20:J26 F27:H30 A27:D31 J27:J31 F31:G31 A32:G43 I32:J43 A44:J51 F52:H53 A52:D56 J52:J56 F54:G56 A57:G68 I57:J68 A69:J75 A76:D80 F76:H80 J76:J80 A81:J96 F97:H98 A97:D101 J97:J101 F99:G101 A102:G113 I102:J113 A114:J123 A124:D128 F124:H128 J124:J128 A129:J131 A132:G140 I132:J140 A141:J144 A145:D149 F145:H149 J145:J149 A150:J174 A175:D179 F175:H179 J175:J179 A180:J204 A205:D209 F205:H209 J205:J209 A210:J226 A227:D231 F227:H231 J227:J231 A232:J249 A250:D254 F250:H254 J250:J254 A255:J268 A269:D273 F269:H273 J269:J273 A274:J294">
    <cfRule type="expression" dxfId="49" priority="36">
      <formula>$B2&gt;0</formula>
    </cfRule>
  </conditionalFormatting>
  <conditionalFormatting sqref="E27:E31">
    <cfRule type="expression" dxfId="48" priority="11">
      <formula>$B27&gt;0</formula>
    </cfRule>
  </conditionalFormatting>
  <conditionalFormatting sqref="E52:E56">
    <cfRule type="expression" dxfId="47" priority="10">
      <formula>$B52&gt;0</formula>
    </cfRule>
  </conditionalFormatting>
  <conditionalFormatting sqref="E76:E80">
    <cfRule type="expression" dxfId="46" priority="9">
      <formula>$B76&gt;0</formula>
    </cfRule>
  </conditionalFormatting>
  <conditionalFormatting sqref="E97:E101">
    <cfRule type="expression" dxfId="45" priority="8">
      <formula>$B97&gt;0</formula>
    </cfRule>
  </conditionalFormatting>
  <conditionalFormatting sqref="E124:E128">
    <cfRule type="expression" dxfId="44" priority="7">
      <formula>$B124&gt;0</formula>
    </cfRule>
  </conditionalFormatting>
  <conditionalFormatting sqref="E145:E149">
    <cfRule type="expression" dxfId="43" priority="6">
      <formula>$B145&gt;0</formula>
    </cfRule>
  </conditionalFormatting>
  <conditionalFormatting sqref="E175:E179">
    <cfRule type="expression" dxfId="42" priority="5">
      <formula>$B175&gt;0</formula>
    </cfRule>
  </conditionalFormatting>
  <conditionalFormatting sqref="E205:E209">
    <cfRule type="expression" dxfId="41" priority="4">
      <formula>$B205&gt;0</formula>
    </cfRule>
  </conditionalFormatting>
  <conditionalFormatting sqref="E227:E231">
    <cfRule type="expression" dxfId="40" priority="3">
      <formula>$B227&gt;0</formula>
    </cfRule>
  </conditionalFormatting>
  <conditionalFormatting sqref="E250:E254">
    <cfRule type="expression" dxfId="39" priority="2">
      <formula>$B250&gt;0</formula>
    </cfRule>
  </conditionalFormatting>
  <conditionalFormatting sqref="E269:E273">
    <cfRule type="expression" dxfId="38" priority="1">
      <formula>$B269&gt;0</formula>
    </cfRule>
  </conditionalFormatting>
  <conditionalFormatting sqref="H7:H9 H31:H33 H54:H58 H99:H112 H132:H139">
    <cfRule type="expression" dxfId="37" priority="76">
      <formula>$B8&gt;0</formula>
    </cfRule>
  </conditionalFormatting>
  <conditionalFormatting sqref="H10:H17 H34:H37 H59:H66">
    <cfRule type="expression" dxfId="36" priority="79">
      <formula>$B12&gt;0</formula>
    </cfRule>
  </conditionalFormatting>
  <conditionalFormatting sqref="H38">
    <cfRule type="expression" dxfId="35" priority="81">
      <formula>$B41&gt;0</formula>
    </cfRule>
  </conditionalFormatting>
  <conditionalFormatting sqref="H39">
    <cfRule type="expression" dxfId="34" priority="80">
      <formula>$B43&gt;0</formula>
    </cfRule>
  </conditionalFormatting>
  <conditionalFormatting sqref="I5:I7">
    <cfRule type="expression" dxfId="33" priority="83">
      <formula>$B4&gt;0</formula>
    </cfRule>
  </conditionalFormatting>
  <conditionalFormatting sqref="I27">
    <cfRule type="expression" dxfId="32" priority="32">
      <formula>$B27&gt;0</formula>
    </cfRule>
  </conditionalFormatting>
  <conditionalFormatting sqref="I29:I31">
    <cfRule type="expression" dxfId="31" priority="33">
      <formula>$B28&gt;0</formula>
    </cfRule>
  </conditionalFormatting>
  <conditionalFormatting sqref="I52">
    <cfRule type="expression" dxfId="30" priority="30">
      <formula>$B52&gt;0</formula>
    </cfRule>
  </conditionalFormatting>
  <conditionalFormatting sqref="I54:I56">
    <cfRule type="expression" dxfId="29" priority="31">
      <formula>$B53&gt;0</formula>
    </cfRule>
  </conditionalFormatting>
  <conditionalFormatting sqref="I76">
    <cfRule type="expression" dxfId="28" priority="28">
      <formula>$B76&gt;0</formula>
    </cfRule>
  </conditionalFormatting>
  <conditionalFormatting sqref="I78:I80">
    <cfRule type="expression" dxfId="27" priority="29">
      <formula>$B77&gt;0</formula>
    </cfRule>
  </conditionalFormatting>
  <conditionalFormatting sqref="I97">
    <cfRule type="expression" dxfId="26" priority="26">
      <formula>$B97&gt;0</formula>
    </cfRule>
  </conditionalFormatting>
  <conditionalFormatting sqref="I99:I101">
    <cfRule type="expression" dxfId="25" priority="27">
      <formula>$B98&gt;0</formula>
    </cfRule>
  </conditionalFormatting>
  <conditionalFormatting sqref="I124">
    <cfRule type="expression" dxfId="24" priority="24">
      <formula>$B124&gt;0</formula>
    </cfRule>
  </conditionalFormatting>
  <conditionalFormatting sqref="I126:I128">
    <cfRule type="expression" dxfId="23" priority="25">
      <formula>$B125&gt;0</formula>
    </cfRule>
  </conditionalFormatting>
  <conditionalFormatting sqref="I145">
    <cfRule type="expression" dxfId="22" priority="22">
      <formula>$B145&gt;0</formula>
    </cfRule>
  </conditionalFormatting>
  <conditionalFormatting sqref="I147:I149">
    <cfRule type="expression" dxfId="21" priority="23">
      <formula>$B146&gt;0</formula>
    </cfRule>
  </conditionalFormatting>
  <conditionalFormatting sqref="I175">
    <cfRule type="expression" dxfId="20" priority="20">
      <formula>$B175&gt;0</formula>
    </cfRule>
  </conditionalFormatting>
  <conditionalFormatting sqref="I177:I179">
    <cfRule type="expression" dxfId="19" priority="21">
      <formula>$B176&gt;0</formula>
    </cfRule>
  </conditionalFormatting>
  <conditionalFormatting sqref="I205">
    <cfRule type="expression" dxfId="18" priority="18">
      <formula>$B205&gt;0</formula>
    </cfRule>
  </conditionalFormatting>
  <conditionalFormatting sqref="I207:I209">
    <cfRule type="expression" dxfId="17" priority="19">
      <formula>$B206&gt;0</formula>
    </cfRule>
  </conditionalFormatting>
  <conditionalFormatting sqref="I227">
    <cfRule type="expression" dxfId="16" priority="16">
      <formula>$B227&gt;0</formula>
    </cfRule>
  </conditionalFormatting>
  <conditionalFormatting sqref="I229:I231">
    <cfRule type="expression" dxfId="15" priority="17">
      <formula>$B228&gt;0</formula>
    </cfRule>
  </conditionalFormatting>
  <conditionalFormatting sqref="I250">
    <cfRule type="expression" dxfId="14" priority="14">
      <formula>$B250&gt;0</formula>
    </cfRule>
  </conditionalFormatting>
  <conditionalFormatting sqref="I252:I254">
    <cfRule type="expression" dxfId="13" priority="15">
      <formula>$B251&gt;0</formula>
    </cfRule>
  </conditionalFormatting>
  <conditionalFormatting sqref="I269">
    <cfRule type="expression" dxfId="12" priority="12">
      <formula>$B269&gt;0</formula>
    </cfRule>
  </conditionalFormatting>
  <conditionalFormatting sqref="I271:I273">
    <cfRule type="expression" dxfId="11" priority="13">
      <formula>$B270&gt;0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700-000000000000}">
          <x14:formula1>
            <xm:f>AUX!$A$2:$A$17</xm:f>
          </x14:formula1>
          <xm:sqref>E2:E294</xm:sqref>
        </x14:dataValidation>
        <x14:dataValidation type="list" allowBlank="1" showInputMessage="1" showErrorMessage="1" xr:uid="{00000000-0002-0000-0700-000001000000}">
          <x14:formula1>
            <xm:f>AUX!$B$2:$B$17</xm:f>
          </x14:formula1>
          <xm:sqref>I2:I3 I5:I27 I29:I52 I54:I76 I78:I97 I99:I124 I126:I145 I147:I175 I177:I205 I207:I227 I229:I250 I252:I269 I271:I294</xm:sqref>
        </x14:dataValidation>
        <x14:dataValidation type="list" allowBlank="1" showInputMessage="1" showErrorMessage="1" xr:uid="{00000000-0002-0000-0700-000002000000}">
          <x14:formula1>
            <xm:f>'5.SB'!$D$3:$D$57</xm:f>
          </x14:formula1>
          <xm:sqref>G2:G294</xm:sqref>
        </x14:dataValidation>
        <x14:dataValidation type="list" allowBlank="1" showInputMessage="1" showErrorMessage="1" xr:uid="{00000000-0002-0000-0700-000003000000}">
          <x14:formula1>
            <xm:f>'4.CE2'!$E$2:$E$219</xm:f>
          </x14:formula1>
          <xm:sqref>H141:H294 H114:H139 H69:H112 H44:H66 H20:H39 H2:H17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M58"/>
  <sheetViews>
    <sheetView workbookViewId="0">
      <selection activeCell="K4" sqref="K4"/>
    </sheetView>
  </sheetViews>
  <sheetFormatPr baseColWidth="10" defaultColWidth="11.5" defaultRowHeight="15" x14ac:dyDescent="0.2"/>
  <cols>
    <col min="1" max="1" width="7.83203125" bestFit="1" customWidth="1"/>
    <col min="2" max="2" width="16.5" bestFit="1" customWidth="1"/>
    <col min="3" max="3" width="13.5" bestFit="1" customWidth="1"/>
    <col min="4" max="4" width="11.1640625" bestFit="1" customWidth="1"/>
    <col min="5" max="5" width="8.1640625" bestFit="1" customWidth="1"/>
    <col min="6" max="6" width="20.1640625" bestFit="1" customWidth="1"/>
    <col min="7" max="7" width="17.83203125" bestFit="1" customWidth="1"/>
    <col min="8" max="8" width="23.83203125" bestFit="1" customWidth="1"/>
    <col min="9" max="9" width="37.5" bestFit="1" customWidth="1"/>
    <col min="10" max="10" width="50.33203125" bestFit="1" customWidth="1"/>
    <col min="11" max="11" width="43.5" customWidth="1"/>
    <col min="12" max="12" width="26.5" bestFit="1" customWidth="1"/>
    <col min="13" max="13" width="18.5" bestFit="1" customWidth="1"/>
  </cols>
  <sheetData>
    <row r="1" spans="1:13" ht="32" x14ac:dyDescent="0.2">
      <c r="A1" s="19" t="s">
        <v>401</v>
      </c>
      <c r="B1" s="19" t="s">
        <v>359</v>
      </c>
      <c r="C1" s="19" t="s">
        <v>402</v>
      </c>
      <c r="D1" s="19" t="s">
        <v>403</v>
      </c>
      <c r="E1" s="19" t="s">
        <v>358</v>
      </c>
      <c r="F1" s="20" t="s">
        <v>404</v>
      </c>
      <c r="G1" s="19" t="s">
        <v>362</v>
      </c>
      <c r="H1" s="19" t="s">
        <v>405</v>
      </c>
      <c r="I1" s="19" t="s">
        <v>363</v>
      </c>
      <c r="J1" s="19" t="s">
        <v>364</v>
      </c>
      <c r="K1" s="19" t="s">
        <v>365</v>
      </c>
      <c r="L1" s="19" t="s">
        <v>366</v>
      </c>
      <c r="M1" s="19" t="s">
        <v>406</v>
      </c>
    </row>
    <row r="2" spans="1:13" ht="16" x14ac:dyDescent="0.2">
      <c r="A2" s="35">
        <v>1</v>
      </c>
      <c r="B2" s="35" t="s">
        <v>407</v>
      </c>
      <c r="C2" s="31" t="s">
        <v>408</v>
      </c>
      <c r="D2" s="31" t="s">
        <v>386</v>
      </c>
      <c r="E2" s="31" t="s">
        <v>409</v>
      </c>
      <c r="F2" s="31"/>
      <c r="G2" s="10"/>
      <c r="H2" s="10"/>
      <c r="I2" s="10"/>
      <c r="J2" s="10"/>
      <c r="K2" s="33"/>
      <c r="L2" s="34"/>
      <c r="M2" t="s">
        <v>370</v>
      </c>
    </row>
    <row r="3" spans="1:13" ht="64" x14ac:dyDescent="0.2">
      <c r="A3" s="35">
        <v>1</v>
      </c>
      <c r="B3" s="35"/>
      <c r="C3" s="10"/>
      <c r="D3" s="10"/>
      <c r="E3" s="10"/>
      <c r="F3" s="10" t="s">
        <v>410</v>
      </c>
      <c r="G3" s="10" t="s">
        <v>371</v>
      </c>
      <c r="H3" s="10" t="s">
        <v>411</v>
      </c>
      <c r="I3" s="10"/>
      <c r="J3" s="14" t="s">
        <v>285</v>
      </c>
      <c r="K3" s="36" t="s">
        <v>222</v>
      </c>
      <c r="L3" s="34" t="s">
        <v>380</v>
      </c>
    </row>
    <row r="4" spans="1:13" ht="64" x14ac:dyDescent="0.2">
      <c r="A4" s="35">
        <v>1</v>
      </c>
      <c r="B4" s="35"/>
      <c r="C4" s="10"/>
      <c r="D4" s="10"/>
      <c r="E4" s="10"/>
      <c r="F4" s="10" t="s">
        <v>412</v>
      </c>
      <c r="G4" s="10" t="s">
        <v>413</v>
      </c>
      <c r="H4" s="10" t="s">
        <v>414</v>
      </c>
      <c r="I4" s="10"/>
      <c r="J4" s="14" t="s">
        <v>286</v>
      </c>
      <c r="K4" s="36" t="s">
        <v>225</v>
      </c>
      <c r="L4" s="5" t="s">
        <v>415</v>
      </c>
    </row>
    <row r="5" spans="1:13" ht="64" x14ac:dyDescent="0.2">
      <c r="A5" s="35">
        <v>1</v>
      </c>
      <c r="B5" s="35"/>
      <c r="C5" s="10"/>
      <c r="D5" s="10"/>
      <c r="E5" s="10"/>
      <c r="F5" s="10" t="s">
        <v>416</v>
      </c>
      <c r="G5" s="10" t="s">
        <v>375</v>
      </c>
      <c r="H5" s="10" t="s">
        <v>417</v>
      </c>
      <c r="I5" s="10"/>
      <c r="J5" s="14" t="s">
        <v>288</v>
      </c>
      <c r="K5" s="36" t="s">
        <v>229</v>
      </c>
      <c r="L5" s="34" t="s">
        <v>418</v>
      </c>
    </row>
    <row r="6" spans="1:13" ht="48" x14ac:dyDescent="0.2">
      <c r="A6" s="35">
        <v>1</v>
      </c>
      <c r="B6" s="35"/>
      <c r="C6" s="10"/>
      <c r="D6" s="10"/>
      <c r="E6" s="10"/>
      <c r="F6" s="10" t="s">
        <v>419</v>
      </c>
      <c r="G6" s="10" t="s">
        <v>420</v>
      </c>
      <c r="H6" s="10" t="s">
        <v>421</v>
      </c>
      <c r="I6" s="10"/>
      <c r="J6" s="10" t="s">
        <v>292</v>
      </c>
      <c r="K6" s="33" t="s">
        <v>231</v>
      </c>
      <c r="L6" s="34" t="s">
        <v>376</v>
      </c>
    </row>
    <row r="7" spans="1:13" ht="48" x14ac:dyDescent="0.2">
      <c r="A7" s="35">
        <v>1</v>
      </c>
      <c r="B7" s="35"/>
      <c r="C7" s="10"/>
      <c r="D7" s="10"/>
      <c r="E7" s="10"/>
      <c r="F7" s="10" t="s">
        <v>422</v>
      </c>
      <c r="G7" s="10" t="s">
        <v>377</v>
      </c>
      <c r="H7" s="10" t="s">
        <v>423</v>
      </c>
      <c r="I7" s="10"/>
      <c r="J7" s="10" t="s">
        <v>294</v>
      </c>
      <c r="K7" s="33" t="s">
        <v>234</v>
      </c>
      <c r="L7" s="34"/>
    </row>
    <row r="8" spans="1:13" ht="32" x14ac:dyDescent="0.2">
      <c r="A8" s="35">
        <v>1</v>
      </c>
      <c r="B8" s="35"/>
      <c r="C8" s="10"/>
      <c r="D8" s="10"/>
      <c r="E8" s="10"/>
      <c r="F8" s="10" t="s">
        <v>424</v>
      </c>
      <c r="G8" s="10"/>
      <c r="H8" s="10"/>
      <c r="I8" s="10"/>
      <c r="J8" s="10" t="s">
        <v>297</v>
      </c>
      <c r="K8" s="33" t="s">
        <v>236</v>
      </c>
      <c r="L8" s="34"/>
    </row>
    <row r="9" spans="1:13" ht="64" x14ac:dyDescent="0.2">
      <c r="A9" s="35">
        <v>1</v>
      </c>
      <c r="B9" s="35"/>
      <c r="C9" s="10"/>
      <c r="D9" s="10"/>
      <c r="E9" s="10"/>
      <c r="F9" s="10" t="s">
        <v>425</v>
      </c>
      <c r="G9" s="10"/>
      <c r="H9" s="10"/>
      <c r="I9" s="10"/>
      <c r="J9" s="10" t="s">
        <v>298</v>
      </c>
      <c r="K9" s="33" t="s">
        <v>242</v>
      </c>
      <c r="L9" s="34"/>
    </row>
    <row r="10" spans="1:13" ht="64" x14ac:dyDescent="0.2">
      <c r="A10" s="35">
        <v>1</v>
      </c>
      <c r="B10" s="35"/>
      <c r="C10" s="10"/>
      <c r="D10" s="10"/>
      <c r="E10" s="10"/>
      <c r="F10" s="10" t="s">
        <v>426</v>
      </c>
      <c r="G10" s="10"/>
      <c r="H10" s="10"/>
      <c r="I10" s="10"/>
      <c r="J10" s="10" t="s">
        <v>304</v>
      </c>
      <c r="K10" s="33" t="s">
        <v>250</v>
      </c>
      <c r="L10" s="34"/>
    </row>
    <row r="11" spans="1:13" ht="48" x14ac:dyDescent="0.2">
      <c r="A11" s="35">
        <v>1</v>
      </c>
      <c r="B11" s="35"/>
      <c r="C11" s="10"/>
      <c r="D11" s="10"/>
      <c r="E11" s="10"/>
      <c r="F11" s="10"/>
      <c r="G11" s="10"/>
      <c r="H11" s="10"/>
      <c r="I11" s="10"/>
      <c r="J11" s="10" t="s">
        <v>305</v>
      </c>
      <c r="K11" s="33" t="s">
        <v>252</v>
      </c>
      <c r="L11" s="34"/>
    </row>
    <row r="12" spans="1:13" ht="64" x14ac:dyDescent="0.2">
      <c r="A12" s="35">
        <v>1</v>
      </c>
      <c r="B12" s="35"/>
      <c r="C12" s="10"/>
      <c r="D12" s="10"/>
      <c r="E12" s="10"/>
      <c r="F12" s="10"/>
      <c r="G12" s="10"/>
      <c r="H12" s="10"/>
      <c r="I12" s="10"/>
      <c r="J12" s="10" t="s">
        <v>306</v>
      </c>
      <c r="K12" s="33" t="s">
        <v>254</v>
      </c>
      <c r="L12" s="34"/>
    </row>
    <row r="13" spans="1:13" ht="64" x14ac:dyDescent="0.2">
      <c r="A13" s="35">
        <v>1</v>
      </c>
      <c r="B13" s="35"/>
      <c r="C13" s="10"/>
      <c r="D13" s="10"/>
      <c r="E13" s="10"/>
      <c r="F13" s="10"/>
      <c r="G13" s="10"/>
      <c r="H13" s="10"/>
      <c r="I13" s="10"/>
      <c r="J13" s="10" t="s">
        <v>326</v>
      </c>
      <c r="K13" s="33" t="s">
        <v>256</v>
      </c>
      <c r="L13" s="34"/>
    </row>
    <row r="14" spans="1:13" ht="64" x14ac:dyDescent="0.2">
      <c r="A14" s="35">
        <v>1</v>
      </c>
      <c r="B14" s="35"/>
      <c r="C14" s="10"/>
      <c r="D14" s="10"/>
      <c r="E14" s="10"/>
      <c r="F14" s="10"/>
      <c r="G14" s="10"/>
      <c r="H14" s="10"/>
      <c r="I14" s="10"/>
      <c r="J14" s="10" t="s">
        <v>328</v>
      </c>
      <c r="K14" s="33" t="s">
        <v>258</v>
      </c>
      <c r="L14" s="34"/>
    </row>
    <row r="15" spans="1:13" ht="64" x14ac:dyDescent="0.2">
      <c r="A15" s="35">
        <v>1</v>
      </c>
      <c r="B15" s="35"/>
      <c r="C15" s="10"/>
      <c r="D15" s="10"/>
      <c r="E15" s="10"/>
      <c r="F15" s="10"/>
      <c r="G15" s="10"/>
      <c r="H15" s="10"/>
      <c r="I15" s="10"/>
      <c r="J15" s="10" t="s">
        <v>334</v>
      </c>
      <c r="K15" s="33" t="s">
        <v>260</v>
      </c>
      <c r="L15" s="34"/>
    </row>
    <row r="16" spans="1:13" ht="80" x14ac:dyDescent="0.2">
      <c r="A16" s="35">
        <v>1</v>
      </c>
      <c r="B16" s="35"/>
      <c r="C16" s="10"/>
      <c r="D16" s="10"/>
      <c r="E16" s="10"/>
      <c r="F16" s="10"/>
      <c r="G16" s="10"/>
      <c r="H16" s="10"/>
      <c r="I16" s="10"/>
      <c r="J16" s="10" t="s">
        <v>337</v>
      </c>
      <c r="K16" s="33" t="s">
        <v>262</v>
      </c>
      <c r="L16" s="34"/>
    </row>
    <row r="17" spans="1:13" ht="80" x14ac:dyDescent="0.2">
      <c r="A17" s="35">
        <v>1</v>
      </c>
      <c r="B17" s="35"/>
      <c r="C17" s="10"/>
      <c r="D17" s="10"/>
      <c r="E17" s="10"/>
      <c r="F17" s="10"/>
      <c r="G17" s="10"/>
      <c r="H17" s="10"/>
      <c r="I17" s="10"/>
      <c r="J17" s="10" t="s">
        <v>338</v>
      </c>
      <c r="K17" s="33" t="s">
        <v>264</v>
      </c>
      <c r="L17" s="34"/>
    </row>
    <row r="18" spans="1:13" ht="64" x14ac:dyDescent="0.2">
      <c r="A18" s="35">
        <v>1</v>
      </c>
      <c r="B18" s="35"/>
      <c r="C18" s="10"/>
      <c r="D18" s="10"/>
      <c r="E18" s="10"/>
      <c r="F18" s="10"/>
      <c r="G18" s="10"/>
      <c r="H18" s="10"/>
      <c r="I18" s="10"/>
      <c r="J18" s="10" t="s">
        <v>339</v>
      </c>
      <c r="K18" s="33"/>
      <c r="L18" s="34"/>
    </row>
    <row r="19" spans="1:13" ht="16" x14ac:dyDescent="0.2">
      <c r="A19" s="35">
        <v>1</v>
      </c>
      <c r="B19" s="35"/>
      <c r="C19" s="10"/>
      <c r="D19" s="10"/>
      <c r="E19" s="10"/>
      <c r="F19" s="10"/>
      <c r="G19" s="10"/>
      <c r="H19" s="10"/>
      <c r="I19" s="10"/>
      <c r="J19" s="10" t="s">
        <v>340</v>
      </c>
      <c r="K19" s="33"/>
      <c r="L19" s="34"/>
    </row>
    <row r="20" spans="1:13" ht="32" x14ac:dyDescent="0.2">
      <c r="A20" s="35">
        <v>1</v>
      </c>
      <c r="B20" s="35"/>
      <c r="C20" s="10"/>
      <c r="D20" s="10"/>
      <c r="E20" s="10"/>
      <c r="F20" s="10"/>
      <c r="G20" s="10"/>
      <c r="H20" s="10"/>
      <c r="I20" s="10"/>
      <c r="J20" s="10" t="s">
        <v>341</v>
      </c>
      <c r="K20" s="33"/>
      <c r="L20" s="34"/>
    </row>
    <row r="21" spans="1:13" ht="64" x14ac:dyDescent="0.2">
      <c r="A21" s="35"/>
      <c r="B21" s="35"/>
      <c r="C21" s="10"/>
      <c r="D21" s="10"/>
      <c r="E21" s="10"/>
      <c r="F21" s="10"/>
      <c r="G21" s="10"/>
      <c r="H21" s="10"/>
      <c r="I21" s="10"/>
      <c r="J21" s="10" t="s">
        <v>350</v>
      </c>
      <c r="K21" s="33"/>
      <c r="L21" s="34"/>
    </row>
    <row r="22" spans="1:13" ht="32" x14ac:dyDescent="0.2">
      <c r="A22" s="35">
        <v>1</v>
      </c>
      <c r="B22" s="35"/>
      <c r="C22" s="10"/>
      <c r="D22" s="10"/>
      <c r="E22" s="10"/>
      <c r="F22" s="10"/>
      <c r="G22" s="10"/>
      <c r="H22" s="10"/>
      <c r="I22" s="10"/>
      <c r="J22" s="10" t="s">
        <v>354</v>
      </c>
      <c r="K22" s="33"/>
      <c r="L22" s="34"/>
    </row>
    <row r="23" spans="1:13" ht="32" x14ac:dyDescent="0.2">
      <c r="A23" s="35">
        <v>1</v>
      </c>
      <c r="B23" s="35"/>
      <c r="C23" s="10"/>
      <c r="D23" s="10"/>
      <c r="E23" s="10"/>
      <c r="F23" s="10"/>
      <c r="G23" s="10"/>
      <c r="H23" s="10"/>
      <c r="I23" s="10"/>
      <c r="J23" s="14" t="s">
        <v>355</v>
      </c>
      <c r="K23" s="36"/>
      <c r="L23" s="34"/>
    </row>
    <row r="24" spans="1:13" ht="16" x14ac:dyDescent="0.2">
      <c r="A24" s="35">
        <v>2</v>
      </c>
      <c r="B24" s="35" t="s">
        <v>427</v>
      </c>
      <c r="C24" s="10" t="s">
        <v>408</v>
      </c>
      <c r="D24" s="10" t="s">
        <v>394</v>
      </c>
      <c r="E24" s="10" t="s">
        <v>428</v>
      </c>
      <c r="F24" s="10"/>
      <c r="G24" s="10"/>
      <c r="H24" s="10"/>
      <c r="I24" s="10"/>
      <c r="J24" s="14"/>
      <c r="K24" s="36"/>
      <c r="L24" s="34"/>
      <c r="M24" t="s">
        <v>370</v>
      </c>
    </row>
    <row r="25" spans="1:13" ht="64" x14ac:dyDescent="0.2">
      <c r="A25" s="35">
        <v>2</v>
      </c>
      <c r="B25" s="35"/>
      <c r="C25" s="10"/>
      <c r="D25" s="10"/>
      <c r="E25" s="10"/>
      <c r="F25" s="10" t="s">
        <v>429</v>
      </c>
      <c r="G25" s="10" t="s">
        <v>371</v>
      </c>
      <c r="H25" s="10" t="s">
        <v>411</v>
      </c>
      <c r="I25" s="10"/>
      <c r="J25" s="14" t="s">
        <v>278</v>
      </c>
      <c r="K25" s="36" t="s">
        <v>222</v>
      </c>
      <c r="L25" s="34" t="s">
        <v>380</v>
      </c>
    </row>
    <row r="26" spans="1:13" ht="64" x14ac:dyDescent="0.2">
      <c r="A26" s="35">
        <v>2</v>
      </c>
      <c r="B26" s="35"/>
      <c r="C26" s="10"/>
      <c r="D26" s="10"/>
      <c r="E26" s="10"/>
      <c r="F26" s="10" t="s">
        <v>412</v>
      </c>
      <c r="G26" s="10" t="s">
        <v>413</v>
      </c>
      <c r="H26" s="10" t="s">
        <v>414</v>
      </c>
      <c r="I26" s="10"/>
      <c r="J26" s="14" t="s">
        <v>286</v>
      </c>
      <c r="K26" s="36" t="s">
        <v>225</v>
      </c>
      <c r="L26" s="5" t="s">
        <v>415</v>
      </c>
    </row>
    <row r="27" spans="1:13" ht="64" x14ac:dyDescent="0.2">
      <c r="A27" s="35">
        <v>2</v>
      </c>
      <c r="B27" s="35"/>
      <c r="C27" s="10"/>
      <c r="D27" s="10"/>
      <c r="E27" s="10"/>
      <c r="F27" s="10" t="s">
        <v>416</v>
      </c>
      <c r="G27" s="10" t="s">
        <v>375</v>
      </c>
      <c r="H27" s="10" t="s">
        <v>417</v>
      </c>
      <c r="I27" s="10"/>
      <c r="J27" s="14" t="s">
        <v>288</v>
      </c>
      <c r="K27" s="36" t="s">
        <v>229</v>
      </c>
      <c r="L27" s="34" t="s">
        <v>418</v>
      </c>
    </row>
    <row r="28" spans="1:13" ht="48" x14ac:dyDescent="0.2">
      <c r="A28" s="35">
        <v>2</v>
      </c>
      <c r="B28" s="35"/>
      <c r="C28" s="10"/>
      <c r="D28" s="10"/>
      <c r="E28" s="10"/>
      <c r="F28" s="10" t="s">
        <v>419</v>
      </c>
      <c r="G28" s="10" t="s">
        <v>420</v>
      </c>
      <c r="H28" s="10" t="s">
        <v>421</v>
      </c>
      <c r="I28" s="10"/>
      <c r="J28" s="14" t="s">
        <v>292</v>
      </c>
      <c r="K28" s="33" t="s">
        <v>231</v>
      </c>
      <c r="L28" s="34" t="s">
        <v>376</v>
      </c>
    </row>
    <row r="29" spans="1:13" ht="48" x14ac:dyDescent="0.2">
      <c r="A29" s="35">
        <v>2</v>
      </c>
      <c r="B29" s="35"/>
      <c r="C29" s="10"/>
      <c r="D29" s="10"/>
      <c r="E29" s="10"/>
      <c r="F29" s="10" t="s">
        <v>422</v>
      </c>
      <c r="G29" s="10" t="s">
        <v>377</v>
      </c>
      <c r="H29" s="10" t="s">
        <v>423</v>
      </c>
      <c r="I29" s="10"/>
      <c r="J29" s="10" t="s">
        <v>326</v>
      </c>
      <c r="K29" s="33" t="s">
        <v>234</v>
      </c>
      <c r="L29" s="34"/>
    </row>
    <row r="30" spans="1:13" ht="64" x14ac:dyDescent="0.2">
      <c r="A30" s="35">
        <v>2</v>
      </c>
      <c r="B30" s="35"/>
      <c r="C30" s="10"/>
      <c r="D30" s="10"/>
      <c r="E30" s="10"/>
      <c r="F30" s="10" t="s">
        <v>424</v>
      </c>
      <c r="G30" s="10"/>
      <c r="H30" s="10"/>
      <c r="I30" s="10"/>
      <c r="J30" s="10" t="s">
        <v>328</v>
      </c>
      <c r="K30" s="33" t="s">
        <v>236</v>
      </c>
      <c r="L30" s="34"/>
    </row>
    <row r="31" spans="1:13" ht="64" x14ac:dyDescent="0.2">
      <c r="A31" s="35">
        <v>2</v>
      </c>
      <c r="B31" s="35"/>
      <c r="C31" s="10"/>
      <c r="D31" s="10"/>
      <c r="E31" s="10"/>
      <c r="F31" s="10" t="s">
        <v>425</v>
      </c>
      <c r="G31" s="10"/>
      <c r="H31" s="10"/>
      <c r="I31" s="10"/>
      <c r="J31" s="10" t="s">
        <v>334</v>
      </c>
      <c r="K31" s="33" t="s">
        <v>242</v>
      </c>
      <c r="L31" s="34"/>
    </row>
    <row r="32" spans="1:13" ht="64" x14ac:dyDescent="0.2">
      <c r="A32" s="35">
        <v>2</v>
      </c>
      <c r="B32" s="35"/>
      <c r="C32" s="10"/>
      <c r="D32" s="10"/>
      <c r="E32" s="10"/>
      <c r="F32" s="10" t="s">
        <v>426</v>
      </c>
      <c r="G32" s="10"/>
      <c r="H32" s="10"/>
      <c r="I32" s="10"/>
      <c r="J32" s="10" t="s">
        <v>338</v>
      </c>
      <c r="K32" s="33" t="s">
        <v>250</v>
      </c>
      <c r="L32" s="34"/>
    </row>
    <row r="33" spans="1:13" ht="48" x14ac:dyDescent="0.2">
      <c r="A33" s="35">
        <v>2</v>
      </c>
      <c r="B33" s="35"/>
      <c r="C33" s="10"/>
      <c r="D33" s="10"/>
      <c r="E33" s="10"/>
      <c r="F33" s="10" t="s">
        <v>409</v>
      </c>
      <c r="G33" s="10"/>
      <c r="H33" s="10"/>
      <c r="I33" s="10"/>
      <c r="J33" s="10" t="s">
        <v>347</v>
      </c>
      <c r="K33" s="33" t="s">
        <v>252</v>
      </c>
      <c r="L33" s="34"/>
    </row>
    <row r="34" spans="1:13" ht="64" x14ac:dyDescent="0.2">
      <c r="A34" s="35">
        <v>2</v>
      </c>
      <c r="B34" s="35"/>
      <c r="C34" s="10"/>
      <c r="D34" s="10"/>
      <c r="E34" s="10"/>
      <c r="F34" s="10" t="s">
        <v>430</v>
      </c>
      <c r="G34" s="10"/>
      <c r="H34" s="10"/>
      <c r="I34" s="10"/>
      <c r="J34" s="10" t="s">
        <v>350</v>
      </c>
      <c r="K34" s="33" t="s">
        <v>254</v>
      </c>
      <c r="L34" s="34"/>
    </row>
    <row r="35" spans="1:13" ht="64" x14ac:dyDescent="0.2">
      <c r="A35" s="35">
        <v>2</v>
      </c>
      <c r="B35" s="35"/>
      <c r="C35" s="10"/>
      <c r="D35" s="10"/>
      <c r="E35" s="10"/>
      <c r="F35" s="10" t="s">
        <v>431</v>
      </c>
      <c r="G35" s="10"/>
      <c r="H35" s="10"/>
      <c r="I35" s="10"/>
      <c r="J35" s="10" t="s">
        <v>354</v>
      </c>
      <c r="K35" s="33" t="s">
        <v>256</v>
      </c>
      <c r="L35" s="34"/>
    </row>
    <row r="36" spans="1:13" ht="48" x14ac:dyDescent="0.2">
      <c r="A36" s="35">
        <v>2</v>
      </c>
      <c r="B36" s="35"/>
      <c r="C36" s="10"/>
      <c r="D36" s="10"/>
      <c r="E36" s="10"/>
      <c r="F36" s="10" t="s">
        <v>432</v>
      </c>
      <c r="G36" s="10"/>
      <c r="H36" s="10"/>
      <c r="I36" s="10"/>
      <c r="J36" s="10" t="s">
        <v>355</v>
      </c>
      <c r="K36" s="33" t="s">
        <v>258</v>
      </c>
      <c r="L36" s="34"/>
    </row>
    <row r="37" spans="1:13" ht="64" x14ac:dyDescent="0.2">
      <c r="A37" s="35">
        <v>2</v>
      </c>
      <c r="B37" s="35"/>
      <c r="C37" s="10"/>
      <c r="D37" s="10"/>
      <c r="E37" s="10"/>
      <c r="F37" s="10"/>
      <c r="G37" s="10"/>
      <c r="H37" s="10"/>
      <c r="I37" s="10"/>
      <c r="J37" s="10"/>
      <c r="K37" s="33" t="s">
        <v>260</v>
      </c>
      <c r="L37" s="34"/>
    </row>
    <row r="38" spans="1:13" ht="80" x14ac:dyDescent="0.2">
      <c r="A38" s="35">
        <v>2</v>
      </c>
      <c r="B38" s="35"/>
      <c r="C38" s="10"/>
      <c r="D38" s="10"/>
      <c r="E38" s="10"/>
      <c r="F38" s="10"/>
      <c r="G38" s="10"/>
      <c r="H38" s="10"/>
      <c r="I38" s="10"/>
      <c r="J38" s="10"/>
      <c r="K38" s="33" t="s">
        <v>262</v>
      </c>
      <c r="L38" s="34"/>
    </row>
    <row r="39" spans="1:13" ht="80" x14ac:dyDescent="0.2">
      <c r="A39" s="35">
        <v>2</v>
      </c>
      <c r="B39" s="35"/>
      <c r="C39" s="10"/>
      <c r="D39" s="10"/>
      <c r="E39" s="10"/>
      <c r="F39" s="10"/>
      <c r="G39" s="10"/>
      <c r="H39" s="10"/>
      <c r="I39" s="10"/>
      <c r="J39" s="10"/>
      <c r="K39" s="33" t="s">
        <v>264</v>
      </c>
      <c r="L39" s="34"/>
    </row>
    <row r="40" spans="1:13" ht="16" x14ac:dyDescent="0.2">
      <c r="A40" s="35">
        <v>3</v>
      </c>
      <c r="B40" s="35" t="s">
        <v>433</v>
      </c>
      <c r="C40" s="10" t="s">
        <v>408</v>
      </c>
      <c r="D40" s="10" t="s">
        <v>399</v>
      </c>
      <c r="E40" s="10" t="s">
        <v>434</v>
      </c>
      <c r="F40" s="10"/>
      <c r="G40" s="10"/>
      <c r="H40" s="10"/>
      <c r="I40" s="10"/>
      <c r="J40" s="14"/>
      <c r="K40" s="36"/>
      <c r="L40" s="34"/>
      <c r="M40" t="s">
        <v>370</v>
      </c>
    </row>
    <row r="41" spans="1:13" ht="64" x14ac:dyDescent="0.2">
      <c r="A41" s="35">
        <v>3</v>
      </c>
      <c r="B41" s="35"/>
      <c r="C41" s="10"/>
      <c r="D41" s="10"/>
      <c r="E41" s="10"/>
      <c r="F41" s="10" t="s">
        <v>429</v>
      </c>
      <c r="G41" s="10" t="s">
        <v>371</v>
      </c>
      <c r="H41" s="10" t="s">
        <v>411</v>
      </c>
      <c r="I41" s="10"/>
      <c r="J41" s="10" t="s">
        <v>278</v>
      </c>
      <c r="K41" s="36" t="s">
        <v>222</v>
      </c>
      <c r="L41" s="34" t="s">
        <v>380</v>
      </c>
    </row>
    <row r="42" spans="1:13" ht="48" x14ac:dyDescent="0.2">
      <c r="A42" s="35">
        <v>3</v>
      </c>
      <c r="B42" s="35"/>
      <c r="C42" s="10"/>
      <c r="D42" s="10"/>
      <c r="E42" s="10"/>
      <c r="F42" s="10" t="s">
        <v>412</v>
      </c>
      <c r="G42" s="10" t="s">
        <v>413</v>
      </c>
      <c r="H42" s="10" t="s">
        <v>414</v>
      </c>
      <c r="I42" s="10"/>
      <c r="J42" s="10" t="s">
        <v>290</v>
      </c>
      <c r="K42" s="36" t="s">
        <v>225</v>
      </c>
      <c r="L42" s="5" t="s">
        <v>415</v>
      </c>
    </row>
    <row r="43" spans="1:13" ht="32" x14ac:dyDescent="0.2">
      <c r="A43" s="35">
        <v>3</v>
      </c>
      <c r="B43" s="35"/>
      <c r="C43" s="10"/>
      <c r="D43" s="10"/>
      <c r="E43" s="10"/>
      <c r="F43" s="10" t="s">
        <v>416</v>
      </c>
      <c r="G43" s="10" t="s">
        <v>375</v>
      </c>
      <c r="H43" s="10" t="s">
        <v>417</v>
      </c>
      <c r="I43" s="10"/>
      <c r="J43" s="10" t="s">
        <v>291</v>
      </c>
      <c r="K43" s="36" t="s">
        <v>229</v>
      </c>
      <c r="L43" s="34" t="s">
        <v>418</v>
      </c>
    </row>
    <row r="44" spans="1:13" ht="48" x14ac:dyDescent="0.2">
      <c r="A44" s="35">
        <v>3</v>
      </c>
      <c r="B44" s="35"/>
      <c r="C44" s="10"/>
      <c r="D44" s="10"/>
      <c r="E44" s="10"/>
      <c r="F44" s="10" t="s">
        <v>419</v>
      </c>
      <c r="G44" s="10" t="s">
        <v>420</v>
      </c>
      <c r="H44" s="10" t="s">
        <v>421</v>
      </c>
      <c r="I44" s="10"/>
      <c r="J44" s="10" t="s">
        <v>326</v>
      </c>
      <c r="K44" s="33" t="s">
        <v>231</v>
      </c>
      <c r="L44" s="34" t="s">
        <v>376</v>
      </c>
    </row>
    <row r="45" spans="1:13" ht="64" x14ac:dyDescent="0.2">
      <c r="A45" s="35">
        <v>3</v>
      </c>
      <c r="B45" s="35"/>
      <c r="C45" s="10"/>
      <c r="D45" s="10"/>
      <c r="E45" s="10"/>
      <c r="F45" s="10" t="s">
        <v>422</v>
      </c>
      <c r="G45" s="10" t="s">
        <v>377</v>
      </c>
      <c r="H45" s="10" t="s">
        <v>423</v>
      </c>
      <c r="I45" s="10"/>
      <c r="J45" s="10" t="s">
        <v>328</v>
      </c>
      <c r="K45" s="33" t="s">
        <v>234</v>
      </c>
      <c r="L45" s="34"/>
    </row>
    <row r="46" spans="1:13" ht="64" x14ac:dyDescent="0.2">
      <c r="A46" s="35">
        <v>3</v>
      </c>
      <c r="B46" s="35"/>
      <c r="C46" s="10"/>
      <c r="D46" s="10"/>
      <c r="E46" s="10"/>
      <c r="F46" s="10" t="s">
        <v>424</v>
      </c>
      <c r="G46" s="10"/>
      <c r="H46" s="10"/>
      <c r="I46" s="10"/>
      <c r="J46" s="10" t="s">
        <v>334</v>
      </c>
      <c r="K46" s="33" t="s">
        <v>236</v>
      </c>
      <c r="L46" s="34"/>
    </row>
    <row r="47" spans="1:13" ht="64" x14ac:dyDescent="0.2">
      <c r="A47" s="35">
        <v>3</v>
      </c>
      <c r="B47" s="35"/>
      <c r="C47" s="10"/>
      <c r="D47" s="10"/>
      <c r="E47" s="10"/>
      <c r="F47" s="10" t="s">
        <v>425</v>
      </c>
      <c r="G47" s="10"/>
      <c r="H47" s="10"/>
      <c r="I47" s="10"/>
      <c r="J47" s="10" t="s">
        <v>337</v>
      </c>
      <c r="K47" s="33" t="s">
        <v>242</v>
      </c>
      <c r="L47" s="34"/>
    </row>
    <row r="48" spans="1:13" ht="64" x14ac:dyDescent="0.2">
      <c r="A48" s="35">
        <v>3</v>
      </c>
      <c r="B48" s="35"/>
      <c r="C48" s="10"/>
      <c r="D48" s="10"/>
      <c r="E48" s="10"/>
      <c r="F48" s="10" t="s">
        <v>426</v>
      </c>
      <c r="G48" s="10"/>
      <c r="H48" s="10"/>
      <c r="I48" s="10"/>
      <c r="J48" s="10" t="s">
        <v>338</v>
      </c>
      <c r="K48" s="33" t="s">
        <v>250</v>
      </c>
      <c r="L48" s="34"/>
    </row>
    <row r="49" spans="1:12" ht="64" x14ac:dyDescent="0.2">
      <c r="A49" s="35">
        <v>3</v>
      </c>
      <c r="B49" s="35"/>
      <c r="C49" s="10"/>
      <c r="D49" s="10"/>
      <c r="E49" s="10"/>
      <c r="F49" s="10" t="s">
        <v>409</v>
      </c>
      <c r="G49" s="10"/>
      <c r="H49" s="10"/>
      <c r="I49" s="10"/>
      <c r="J49" s="10" t="s">
        <v>339</v>
      </c>
      <c r="K49" s="33" t="s">
        <v>252</v>
      </c>
      <c r="L49" s="34"/>
    </row>
    <row r="50" spans="1:12" ht="64" x14ac:dyDescent="0.2">
      <c r="A50" s="35">
        <v>3</v>
      </c>
      <c r="B50" s="35"/>
      <c r="C50" s="10"/>
      <c r="D50" s="10"/>
      <c r="E50" s="10"/>
      <c r="F50" s="10" t="s">
        <v>430</v>
      </c>
      <c r="G50" s="10"/>
      <c r="H50" s="10"/>
      <c r="I50" s="10"/>
      <c r="J50" s="10" t="s">
        <v>339</v>
      </c>
      <c r="K50" s="33" t="s">
        <v>254</v>
      </c>
      <c r="L50" s="34"/>
    </row>
    <row r="51" spans="1:12" ht="64" x14ac:dyDescent="0.2">
      <c r="A51" s="35">
        <v>3</v>
      </c>
      <c r="B51" s="35"/>
      <c r="C51" s="10"/>
      <c r="D51" s="10"/>
      <c r="E51" s="10"/>
      <c r="F51" s="10" t="s">
        <v>431</v>
      </c>
      <c r="G51" s="10"/>
      <c r="H51" s="10"/>
      <c r="I51" s="10"/>
      <c r="J51" s="10" t="s">
        <v>340</v>
      </c>
      <c r="K51" s="33" t="s">
        <v>256</v>
      </c>
      <c r="L51" s="34"/>
    </row>
    <row r="52" spans="1:12" ht="48" x14ac:dyDescent="0.2">
      <c r="A52" s="35">
        <v>3</v>
      </c>
      <c r="B52" s="35"/>
      <c r="C52" s="10"/>
      <c r="D52" s="10"/>
      <c r="E52" s="10"/>
      <c r="F52" s="10" t="s">
        <v>432</v>
      </c>
      <c r="G52" s="10"/>
      <c r="H52" s="10"/>
      <c r="I52" s="10"/>
      <c r="J52" s="10" t="s">
        <v>341</v>
      </c>
      <c r="K52" s="33" t="s">
        <v>258</v>
      </c>
      <c r="L52" s="34"/>
    </row>
    <row r="53" spans="1:12" ht="64" x14ac:dyDescent="0.2">
      <c r="A53" s="35">
        <v>3</v>
      </c>
      <c r="B53" s="35"/>
      <c r="C53" s="10"/>
      <c r="D53" s="10"/>
      <c r="E53" s="10"/>
      <c r="F53" s="10" t="s">
        <v>428</v>
      </c>
      <c r="G53" s="10"/>
      <c r="H53" s="10"/>
      <c r="I53" s="10"/>
      <c r="J53" s="10" t="s">
        <v>347</v>
      </c>
      <c r="K53" s="33" t="s">
        <v>260</v>
      </c>
      <c r="L53" s="34"/>
    </row>
    <row r="54" spans="1:12" ht="80" x14ac:dyDescent="0.2">
      <c r="A54" s="35">
        <v>3</v>
      </c>
      <c r="B54" s="35"/>
      <c r="C54" s="10"/>
      <c r="D54" s="10"/>
      <c r="E54" s="10"/>
      <c r="F54" s="10" t="s">
        <v>435</v>
      </c>
      <c r="G54" s="10"/>
      <c r="H54" s="10"/>
      <c r="I54" s="10"/>
      <c r="J54" s="10" t="s">
        <v>350</v>
      </c>
      <c r="K54" s="33" t="s">
        <v>262</v>
      </c>
      <c r="L54" s="34"/>
    </row>
    <row r="55" spans="1:12" ht="80" x14ac:dyDescent="0.2">
      <c r="A55" s="35">
        <v>3</v>
      </c>
      <c r="B55" s="35"/>
      <c r="C55" s="10"/>
      <c r="D55" s="10"/>
      <c r="E55" s="10"/>
      <c r="F55" s="10" t="s">
        <v>436</v>
      </c>
      <c r="G55" s="10"/>
      <c r="H55" s="10"/>
      <c r="I55" s="10"/>
      <c r="J55" s="10" t="s">
        <v>353</v>
      </c>
      <c r="K55" s="33" t="s">
        <v>264</v>
      </c>
      <c r="L55" s="34"/>
    </row>
    <row r="56" spans="1:12" ht="32" x14ac:dyDescent="0.2">
      <c r="A56" s="35"/>
      <c r="B56" s="35"/>
      <c r="C56" s="10"/>
      <c r="D56" s="10"/>
      <c r="E56" s="10"/>
      <c r="F56" s="10" t="s">
        <v>437</v>
      </c>
      <c r="G56" s="10"/>
      <c r="H56" s="10"/>
      <c r="I56" s="10"/>
      <c r="J56" s="10" t="s">
        <v>354</v>
      </c>
      <c r="K56" s="33"/>
      <c r="L56" s="34"/>
    </row>
    <row r="57" spans="1:12" ht="32" x14ac:dyDescent="0.2">
      <c r="A57" s="35"/>
      <c r="B57" s="35"/>
      <c r="C57" s="10"/>
      <c r="D57" s="10"/>
      <c r="E57" s="10"/>
      <c r="F57" s="10"/>
      <c r="G57" s="10"/>
      <c r="H57" s="10"/>
      <c r="I57" s="10"/>
      <c r="J57" s="10" t="s">
        <v>354</v>
      </c>
      <c r="K57" s="33"/>
      <c r="L57" s="34"/>
    </row>
    <row r="58" spans="1:12" ht="48" x14ac:dyDescent="0.2">
      <c r="A58" s="35">
        <v>3</v>
      </c>
      <c r="B58" s="35"/>
      <c r="C58" s="10"/>
      <c r="D58" s="10"/>
      <c r="E58" s="10"/>
      <c r="F58" s="10"/>
      <c r="G58" s="10"/>
      <c r="H58" s="10"/>
      <c r="I58" s="10"/>
      <c r="J58" s="10" t="s">
        <v>356</v>
      </c>
      <c r="K58" s="33"/>
      <c r="L58" s="34"/>
    </row>
  </sheetData>
  <conditionalFormatting sqref="A2:M24 A25:E28 H25:J28 L25:M28">
    <cfRule type="expression" dxfId="10" priority="17">
      <formula>$B2&gt;0</formula>
    </cfRule>
  </conditionalFormatting>
  <conditionalFormatting sqref="A40:M40">
    <cfRule type="expression" dxfId="9" priority="15">
      <formula>$B40&gt;0</formula>
    </cfRule>
  </conditionalFormatting>
  <conditionalFormatting sqref="F25:F39">
    <cfRule type="expression" dxfId="8" priority="16">
      <formula>$B25&gt;0</formula>
    </cfRule>
  </conditionalFormatting>
  <conditionalFormatting sqref="F41:F58">
    <cfRule type="expression" dxfId="7" priority="14">
      <formula>$B41&gt;0</formula>
    </cfRule>
  </conditionalFormatting>
  <conditionalFormatting sqref="G25:G29">
    <cfRule type="expression" dxfId="6" priority="5">
      <formula>$B25&gt;0</formula>
    </cfRule>
  </conditionalFormatting>
  <conditionalFormatting sqref="G41:G45">
    <cfRule type="expression" dxfId="5" priority="4">
      <formula>$B41&gt;0</formula>
    </cfRule>
  </conditionalFormatting>
  <conditionalFormatting sqref="H29">
    <cfRule type="expression" dxfId="4" priority="2">
      <formula>$B29&gt;0</formula>
    </cfRule>
  </conditionalFormatting>
  <conditionalFormatting sqref="H41:H45">
    <cfRule type="expression" dxfId="3" priority="1">
      <formula>$B41&gt;0</formula>
    </cfRule>
  </conditionalFormatting>
  <conditionalFormatting sqref="K25:K39">
    <cfRule type="expression" dxfId="2" priority="12">
      <formula>$B25&gt;0</formula>
    </cfRule>
  </conditionalFormatting>
  <conditionalFormatting sqref="K41:K57">
    <cfRule type="expression" dxfId="1" priority="11">
      <formula>$B41&gt;0</formula>
    </cfRule>
  </conditionalFormatting>
  <conditionalFormatting sqref="L41:L44">
    <cfRule type="expression" dxfId="0" priority="8">
      <formula>$B41&gt;0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800-000000000000}">
          <x14:formula1>
            <xm:f>'4.CE2'!$E$4:$E$212</xm:f>
          </x14:formula1>
          <xm:sqref>K2</xm:sqref>
        </x14:dataValidation>
        <x14:dataValidation type="list" allowBlank="1" showInputMessage="1" showErrorMessage="1" xr:uid="{00000000-0002-0000-0800-000001000000}">
          <x14:formula1>
            <xm:f>AUX!$B$2:$B$17</xm:f>
          </x14:formula1>
          <xm:sqref>L2:L58</xm:sqref>
        </x14:dataValidation>
        <x14:dataValidation type="list" allowBlank="1" showInputMessage="1" showErrorMessage="1" xr:uid="{00000000-0002-0000-0800-000002000000}">
          <x14:formula1>
            <xm:f>AUX!$A$2:$A$17</xm:f>
          </x14:formula1>
          <xm:sqref>G2:G58</xm:sqref>
        </x14:dataValidation>
        <x14:dataValidation type="list" allowBlank="1" showInputMessage="1" showErrorMessage="1" xr:uid="{00000000-0002-0000-0800-000003000000}">
          <x14:formula1>
            <xm:f>'5.SB'!$D$3:$D$57</xm:f>
          </x14:formula1>
          <xm:sqref>J2:J58</xm:sqref>
        </x14:dataValidation>
        <x14:dataValidation type="list" allowBlank="1" showInputMessage="1" showErrorMessage="1" xr:uid="{00000000-0002-0000-0800-000004000000}">
          <x14:formula1>
            <xm:f>'4.CE2'!$E$2:$E$212</xm:f>
          </x14:formula1>
          <xm:sqref>K3:K58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13</vt:i4>
      </vt:variant>
    </vt:vector>
  </HeadingPairs>
  <TitlesOfParts>
    <vt:vector size="13" baseType="lpstr">
      <vt:lpstr>Portada</vt:lpstr>
      <vt:lpstr>0.Contexto</vt:lpstr>
      <vt:lpstr>1.PSyDO</vt:lpstr>
      <vt:lpstr>2.Com</vt:lpstr>
      <vt:lpstr>3.CE</vt:lpstr>
      <vt:lpstr>4.CE2</vt:lpstr>
      <vt:lpstr>5.SB</vt:lpstr>
      <vt:lpstr>6.UP</vt:lpstr>
      <vt:lpstr>7.SA</vt:lpstr>
      <vt:lpstr>8.MyR</vt:lpstr>
      <vt:lpstr>9.E1</vt:lpstr>
      <vt:lpstr>10.D</vt:lpstr>
      <vt:lpstr>AUX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Alicia Verdeja Galnares</cp:lastModifiedBy>
  <cp:revision/>
  <dcterms:created xsi:type="dcterms:W3CDTF">2015-06-05T18:19:34Z</dcterms:created>
  <dcterms:modified xsi:type="dcterms:W3CDTF">2025-11-03T14:23:57Z</dcterms:modified>
  <cp:category/>
  <cp:contentStatus/>
</cp:coreProperties>
</file>